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filterPrivacy="1"/>
  <xr:revisionPtr revIDLastSave="0" documentId="8_{6E448794-BC95-FA40-80A9-9C032024E5C7}" xr6:coauthVersionLast="47" xr6:coauthVersionMax="47" xr10:uidLastSave="{00000000-0000-0000-0000-000000000000}"/>
  <bookViews>
    <workbookView xWindow="34320" yWindow="4680" windowWidth="26400" windowHeight="27100" activeTab="3" xr2:uid="{00000000-000D-0000-FFFF-FFFF00000000}"/>
  </bookViews>
  <sheets>
    <sheet name="Summary" sheetId="1" r:id="rId1"/>
    <sheet name="Totals" sheetId="2" r:id="rId2"/>
    <sheet name="Income" sheetId="3" r:id="rId3"/>
    <sheet name="Expenditures" sheetId="4" r:id="rId4"/>
  </sheets>
  <definedNames>
    <definedName name="ActualBalance">Summary!$C$5</definedName>
    <definedName name="ActualExpenses">SUM(ExpendituresTable[Actual])</definedName>
    <definedName name="ActualIncome">SUM(IncomeTable[Actual])</definedName>
    <definedName name="Difference">Summary!#REF!</definedName>
    <definedName name="_xlnm.Print_Titles" localSheetId="3">Expenditures!$4:$4</definedName>
    <definedName name="ProjectedBalance">Summary!$C$4</definedName>
    <definedName name="ProjectedExpenses">SUM(ExpendituresTable[Projected])</definedName>
    <definedName name="ProjectedIncome">IncomeTable[[#Totals],[Projected]]</definedName>
    <definedName name="Slicer_Category111">#N/A</definedName>
    <definedName name="Title1">SummaryTable[[#Headers],[Balance]]</definedName>
    <definedName name="Title2">TotalsTable[[#Headers],[Totals]]</definedName>
    <definedName name="Title3">IncomeTable[[#Headers],[Projected income]]</definedName>
    <definedName name="Title4">ExpendituresTable[[#Headers],[Category]]</definedName>
    <definedName name="Workbook_Title">Summary!$B$1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B1" i="3"/>
  <c r="B1" i="2"/>
  <c r="C5" i="2" l="1"/>
  <c r="C4" i="2"/>
  <c r="C5" i="1"/>
  <c r="C6" i="2" l="1"/>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D7" i="3"/>
  <c r="C7" i="3"/>
  <c r="C4" i="1" s="1"/>
  <c r="E6" i="3"/>
  <c r="E5" i="3"/>
  <c r="E4" i="3"/>
  <c r="E7" i="3" l="1"/>
  <c r="F80" i="4"/>
  <c r="C6" i="1" l="1"/>
</calcChain>
</file>

<file path=xl/sharedStrings.xml><?xml version="1.0" encoding="utf-8"?>
<sst xmlns="http://schemas.openxmlformats.org/spreadsheetml/2006/main" count="179" uniqueCount="93">
  <si>
    <t>Income 1</t>
  </si>
  <si>
    <t>Income 2</t>
  </si>
  <si>
    <t>Difference</t>
  </si>
  <si>
    <t>Extra income</t>
  </si>
  <si>
    <t>Housing</t>
  </si>
  <si>
    <t>Total monthly income</t>
  </si>
  <si>
    <t>Mortgage or rent</t>
  </si>
  <si>
    <t>Second mortgage or rent</t>
  </si>
  <si>
    <t>Phone</t>
  </si>
  <si>
    <t>Electricity</t>
  </si>
  <si>
    <t>Gas</t>
  </si>
  <si>
    <t>Water and sewer</t>
  </si>
  <si>
    <t>Cable</t>
  </si>
  <si>
    <t>Waste removal</t>
  </si>
  <si>
    <t>Maintenance or repairs</t>
  </si>
  <si>
    <t>Supplies</t>
  </si>
  <si>
    <t>Other</t>
  </si>
  <si>
    <t>Transportation</t>
  </si>
  <si>
    <t>Vehicle 1 payment</t>
  </si>
  <si>
    <t>Vehicle 2 payment</t>
  </si>
  <si>
    <t>Bus/taxi fare</t>
  </si>
  <si>
    <t>Insurance</t>
  </si>
  <si>
    <t>Licensing</t>
  </si>
  <si>
    <t>Fuel</t>
  </si>
  <si>
    <t>Maintenance</t>
  </si>
  <si>
    <t>Entertainment</t>
  </si>
  <si>
    <t>Movies</t>
  </si>
  <si>
    <t>Home</t>
  </si>
  <si>
    <t>Concerts</t>
  </si>
  <si>
    <t>Health</t>
  </si>
  <si>
    <t>Sporting events</t>
  </si>
  <si>
    <t>Life</t>
  </si>
  <si>
    <t>Live theater</t>
  </si>
  <si>
    <t>Food</t>
  </si>
  <si>
    <t>Loans</t>
  </si>
  <si>
    <t>Groceries</t>
  </si>
  <si>
    <t>Personal</t>
  </si>
  <si>
    <t>Dining out</t>
  </si>
  <si>
    <t>Student</t>
  </si>
  <si>
    <t>Credit card</t>
  </si>
  <si>
    <t>Children</t>
  </si>
  <si>
    <t>Medical</t>
  </si>
  <si>
    <t>Clothing</t>
  </si>
  <si>
    <t>School tuition</t>
  </si>
  <si>
    <t>Taxes</t>
  </si>
  <si>
    <t>School supplies</t>
  </si>
  <si>
    <t>Federal</t>
  </si>
  <si>
    <t>Organization dues or fees</t>
  </si>
  <si>
    <t>State</t>
  </si>
  <si>
    <t>Lunch money</t>
  </si>
  <si>
    <t>Local</t>
  </si>
  <si>
    <t>Child care</t>
  </si>
  <si>
    <t>Toys/games</t>
  </si>
  <si>
    <t>Retirement account</t>
  </si>
  <si>
    <t>Pets</t>
  </si>
  <si>
    <t>Investment account</t>
  </si>
  <si>
    <t>College</t>
  </si>
  <si>
    <t>Grooming</t>
  </si>
  <si>
    <t>Toys</t>
  </si>
  <si>
    <t>Charity 1</t>
  </si>
  <si>
    <t>Charity 2</t>
  </si>
  <si>
    <t>Charity 3</t>
  </si>
  <si>
    <t>Hair/nails</t>
  </si>
  <si>
    <t>Legal</t>
  </si>
  <si>
    <t>Dry cleaning</t>
  </si>
  <si>
    <t>Attorney</t>
  </si>
  <si>
    <t>Health club</t>
  </si>
  <si>
    <t>Alimony</t>
  </si>
  <si>
    <t>Payments on lien or judgment</t>
  </si>
  <si>
    <t>Category</t>
  </si>
  <si>
    <t>Total</t>
  </si>
  <si>
    <t>Projected</t>
  </si>
  <si>
    <t>Actual</t>
  </si>
  <si>
    <t>Balance</t>
  </si>
  <si>
    <t>Amount</t>
  </si>
  <si>
    <t>Totals</t>
  </si>
  <si>
    <t>SUMMARY</t>
  </si>
  <si>
    <t>EXPENDITURES</t>
  </si>
  <si>
    <t>INCOME</t>
  </si>
  <si>
    <t>FAMILY MONTHLY BUDGET</t>
  </si>
  <si>
    <t>Projected balance (projected income minus expenses)</t>
  </si>
  <si>
    <t>Actual balance (actual income minus expenses)</t>
  </si>
  <si>
    <t>Difference (actual minus projected)</t>
  </si>
  <si>
    <t>Total projected cost</t>
  </si>
  <si>
    <t>Total actual cost</t>
  </si>
  <si>
    <t>Total difference</t>
  </si>
  <si>
    <t>Projected income</t>
  </si>
  <si>
    <t>Gifts and donations</t>
  </si>
  <si>
    <t>Savings or investments</t>
  </si>
  <si>
    <t>Sub-category</t>
  </si>
  <si>
    <t>Personal care</t>
  </si>
  <si>
    <t>Video/Streaming</t>
  </si>
  <si>
    <t>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</si>
</sst>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
  </numFmts>
  <fonts count="5" x14ac:knownFonts="1">
    <font>
      <sz val="11"/>
      <color theme="1"/>
      <name val="Century Gothic"/>
      <family val="2"/>
      <scheme val="minor"/>
    </font>
    <font>
      <b/>
      <sz val="11"/>
      <color theme="3"/>
      <name val="Century Gothic"/>
      <family val="2"/>
      <scheme val="minor"/>
    </font>
    <font>
      <sz val="22"/>
      <color theme="3"/>
      <name val="Century Gothic"/>
      <family val="2"/>
      <scheme val="major"/>
    </font>
    <font>
      <sz val="13"/>
      <color theme="3"/>
      <name val="Century Gothic"/>
      <family val="2"/>
      <scheme val="major"/>
    </font>
    <font>
      <sz val="11"/>
      <color theme="0"/>
      <name val="Century Gothic"/>
      <family val="2"/>
      <scheme val="minor"/>
    </font>
  </fonts>
  <fills count="4">
    <fill>
      <patternFill patternType="none"/>
    </fill>
    <fill>
      <patternFill patternType="gray125"/>
    </fill>
    <fill>
      <patternFill patternType="solid">
        <fgColor theme="3"/>
        <bgColor indexed="64"/>
      </patternFill>
    </fill>
    <fill>
      <patternFill patternType="solid">
        <fgColor theme="5" tint="-0.499984740745262"/>
        <bgColor indexed="64"/>
      </patternFill>
    </fill>
  </fills>
  <borders count="6">
    <border>
      <left/>
      <right/>
      <top/>
      <bottom/>
      <diagonal/>
    </border>
    <border>
      <left/>
      <right/>
      <top/>
      <bottom style="thick">
        <color theme="4" tint="-0.499984740745262"/>
      </bottom>
      <diagonal/>
    </border>
    <border>
      <left/>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ck">
        <color theme="4" tint="-0.499984740745262"/>
      </top>
      <bottom/>
      <diagonal/>
    </border>
  </borders>
  <cellStyleXfs count="4">
    <xf numFmtId="0" fontId="0" fillId="0" borderId="0">
      <alignment wrapText="1"/>
    </xf>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cellStyleXfs>
  <cellXfs count="15">
    <xf numFmtId="0" fontId="0" fillId="0" borderId="0" xfId="0">
      <alignment wrapText="1"/>
    </xf>
    <xf numFmtId="6" fontId="0" fillId="0" borderId="0" xfId="0" applyNumberFormat="1">
      <alignment wrapText="1"/>
    </xf>
    <xf numFmtId="164" fontId="0" fillId="0" borderId="0" xfId="0" applyNumberFormat="1">
      <alignment wrapText="1"/>
    </xf>
    <xf numFmtId="8" fontId="0" fillId="0" borderId="0" xfId="0" applyNumberFormat="1">
      <alignment wrapText="1"/>
    </xf>
    <xf numFmtId="0" fontId="0" fillId="2" borderId="0" xfId="0" applyFill="1" applyAlignment="1"/>
    <xf numFmtId="0" fontId="0" fillId="2" borderId="0" xfId="0" applyFill="1">
      <alignment wrapText="1"/>
    </xf>
    <xf numFmtId="0" fontId="0" fillId="3" borderId="0" xfId="0" applyFill="1">
      <alignment wrapText="1"/>
    </xf>
    <xf numFmtId="0" fontId="0" fillId="0" borderId="2" xfId="0" applyBorder="1">
      <alignment wrapText="1"/>
    </xf>
    <xf numFmtId="164" fontId="0" fillId="0" borderId="2" xfId="0" applyNumberFormat="1" applyBorder="1">
      <alignment wrapText="1"/>
    </xf>
    <xf numFmtId="0" fontId="0" fillId="0" borderId="3" xfId="0" applyBorder="1">
      <alignment wrapText="1"/>
    </xf>
    <xf numFmtId="8" fontId="0" fillId="0" borderId="4" xfId="0" applyNumberFormat="1" applyBorder="1">
      <alignment wrapText="1"/>
    </xf>
    <xf numFmtId="6" fontId="4" fillId="2" borderId="0" xfId="0" applyNumberFormat="1" applyFont="1" applyFill="1">
      <alignment wrapText="1"/>
    </xf>
    <xf numFmtId="0" fontId="2" fillId="0" borderId="1" xfId="1" applyAlignment="1">
      <alignment horizontal="left"/>
    </xf>
    <xf numFmtId="0" fontId="3" fillId="0" borderId="5" xfId="2" applyBorder="1"/>
    <xf numFmtId="0" fontId="4" fillId="0" borderId="0" xfId="0" applyFont="1" applyAlignment="1">
      <alignment horizontal="center"/>
    </xf>
  </cellXfs>
  <cellStyles count="4">
    <cellStyle name="Heading 1" xfId="1" builtinId="16" customBuiltin="1"/>
    <cellStyle name="Heading 2" xfId="2" builtinId="17" customBuiltin="1"/>
    <cellStyle name="Heading 3" xfId="3" builtinId="18" customBuiltin="1"/>
    <cellStyle name="Normal" xfId="0" builtinId="0" customBuiltin="1"/>
  </cellStyles>
  <dxfs count="49">
    <dxf>
      <numFmt numFmtId="164" formatCode="&quot;$&quot;#,##0.00"/>
    </dxf>
    <dxf>
      <numFmt numFmtId="12" formatCode="&quot;$&quot;#,##0.00_);[Red]\(&quot;$&quot;#,##0.00\)"/>
    </dxf>
    <dxf>
      <numFmt numFmtId="12" formatCode="&quot;$&quot;#,##0.00_);[Red]\(&quot;$&quot;#,##0.00\)"/>
    </dxf>
    <dxf>
      <numFmt numFmtId="12" formatCode="&quot;$&quot;#,##0.00_);[Red]\(&quot;$&quot;#,##0.00\)"/>
      <border diagonalUp="0" diagonalDown="0" outline="0">
        <left/>
        <right style="thin">
          <color theme="5" tint="-0.499984740745262"/>
        </right>
        <top style="thin">
          <color theme="5" tint="-0.499984740745262"/>
        </top>
        <bottom style="thin">
          <color theme="5" tint="-0.499984740745262"/>
        </bottom>
      </border>
    </dxf>
    <dxf>
      <numFmt numFmtId="164" formatCode="&quot;$&quot;#,##0.00"/>
      <border diagonalUp="0" diagonalDown="0" outline="0">
        <left/>
        <right/>
        <top style="thin">
          <color theme="5" tint="-0.499984740745262"/>
        </top>
        <bottom style="thin">
          <color theme="5" tint="-0.499984740745262"/>
        </bottom>
      </border>
    </dxf>
    <dxf>
      <numFmt numFmtId="164" formatCode="&quot;$&quot;#,##0.00"/>
      <border diagonalUp="0" diagonalDown="0" outline="0">
        <left/>
        <right/>
        <top style="thin">
          <color theme="5" tint="-0.499984740745262"/>
        </top>
        <bottom style="thin">
          <color theme="5" tint="-0.499984740745262"/>
        </bottom>
      </border>
    </dxf>
    <dxf>
      <border diagonalUp="0" diagonalDown="0" outline="0">
        <left/>
        <right/>
        <top style="thin">
          <color theme="5" tint="-0.499984740745262"/>
        </top>
        <bottom style="thin">
          <color theme="5" tint="-0.499984740745262"/>
        </bottom>
      </border>
    </dxf>
    <dxf>
      <border diagonalUp="0" diagonalDown="0" outline="0">
        <left style="thin">
          <color theme="5" tint="-0.499984740745262"/>
        </left>
        <right/>
        <top style="thin">
          <color theme="5" tint="-0.499984740745262"/>
        </top>
        <bottom style="thin">
          <color theme="5" tint="-0.499984740745262"/>
        </bottom>
      </border>
    </dxf>
    <dxf>
      <border diagonalUp="0" diagonalDown="0">
        <left/>
        <right style="thin">
          <color theme="5" tint="-0.499984740745262"/>
        </right>
        <top style="thin">
          <color theme="5" tint="-0.499984740745262"/>
        </top>
        <bottom style="thin">
          <color theme="5" tint="-0.499984740745262"/>
        </bottom>
        <vertical/>
        <horizontal style="thin">
          <color theme="5" tint="-0.499984740745262"/>
        </horizontal>
      </border>
    </dxf>
    <dxf>
      <border diagonalUp="0" diagonalDown="0">
        <left/>
        <right/>
        <top style="thin">
          <color theme="5" tint="-0.499984740745262"/>
        </top>
        <bottom style="thin">
          <color theme="5" tint="-0.499984740745262"/>
        </bottom>
        <vertical/>
        <horizontal style="thin">
          <color theme="5" tint="-0.499984740745262"/>
        </horizontal>
      </border>
    </dxf>
    <dxf>
      <border diagonalUp="0" diagonalDown="0">
        <left/>
        <right/>
        <top style="thin">
          <color theme="5" tint="-0.499984740745262"/>
        </top>
        <bottom style="thin">
          <color theme="5" tint="-0.499984740745262"/>
        </bottom>
        <vertical/>
        <horizontal style="thin">
          <color theme="5" tint="-0.499984740745262"/>
        </horizontal>
      </border>
    </dxf>
    <dxf>
      <border diagonalUp="0" diagonalDown="0">
        <left/>
        <right/>
        <top style="thin">
          <color theme="5" tint="-0.499984740745262"/>
        </top>
        <bottom style="thin">
          <color theme="5" tint="-0.499984740745262"/>
        </bottom>
        <vertical/>
        <horizontal style="thin">
          <color theme="5" tint="-0.499984740745262"/>
        </horizontal>
      </border>
    </dxf>
    <dxf>
      <border diagonalUp="0" diagonalDown="0">
        <left style="thin">
          <color theme="5" tint="-0.499984740745262"/>
        </left>
        <right/>
        <top style="thin">
          <color theme="5" tint="-0.499984740745262"/>
        </top>
        <bottom style="thin">
          <color theme="5" tint="-0.499984740745262"/>
        </bottom>
        <vertical/>
        <horizontal style="thin">
          <color theme="5" tint="-0.499984740745262"/>
        </horizontal>
      </border>
    </dxf>
    <dxf>
      <border>
        <top style="thin">
          <color rgb="FF833C0C"/>
        </top>
      </border>
    </dxf>
    <dxf>
      <fill>
        <patternFill patternType="solid">
          <fgColor indexed="64"/>
          <bgColor theme="5" tint="-0.499984740745262"/>
        </patternFill>
      </fill>
    </dxf>
    <dxf>
      <numFmt numFmtId="164" formatCode="&quot;$&quot;#,##0.00"/>
    </dxf>
    <dxf>
      <numFmt numFmtId="12" formatCode="&quot;$&quot;#,##0.00_);[Red]\(&quot;$&quot;#,##0.00\)"/>
    </dxf>
    <dxf>
      <numFmt numFmtId="12" formatCode="&quot;$&quot;#,##0.00_);[Red]\(&quot;$&quot;#,##0.00\)"/>
    </dxf>
    <dxf>
      <fill>
        <patternFill patternType="none">
          <fgColor indexed="64"/>
          <bgColor auto="1"/>
        </patternFill>
      </fill>
    </dxf>
    <dxf>
      <fill>
        <patternFill patternType="solid">
          <fgColor indexed="64"/>
          <bgColor theme="3"/>
        </patternFill>
      </fill>
    </dxf>
    <dxf>
      <font>
        <b val="0"/>
        <i val="0"/>
        <strike val="0"/>
        <condense val="0"/>
        <extend val="0"/>
        <outline val="0"/>
        <shadow val="0"/>
        <u val="none"/>
        <vertAlign val="baseline"/>
        <sz val="11"/>
        <color theme="1"/>
        <name val="Century Gothic"/>
        <scheme val="minor"/>
      </font>
      <numFmt numFmtId="10" formatCode="&quot;$&quot;#,##0_);[Red]\(&quot;$&quot;#,##0\)"/>
      <fill>
        <patternFill patternType="none">
          <fgColor indexed="64"/>
          <bgColor indexed="65"/>
        </patternFill>
      </fill>
    </dxf>
    <dxf>
      <fill>
        <patternFill patternType="solid">
          <fgColor indexed="64"/>
          <bgColor theme="3"/>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3"/>
          <bgColor theme="3"/>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24994659260841701"/>
          <bgColor theme="9" tint="-0.24994659260841701"/>
        </patternFill>
      </fill>
    </dxf>
    <dxf>
      <font>
        <color theme="1"/>
      </font>
      <border>
        <left style="thin">
          <color theme="9"/>
        </left>
        <right style="thin">
          <color theme="9"/>
        </right>
        <top style="thin">
          <color theme="9"/>
        </top>
        <bottom style="thin">
          <color theme="9"/>
        </bottom>
      </border>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b/>
        <color theme="0"/>
      </font>
      <fill>
        <patternFill patternType="solid">
          <fgColor theme="5" tint="-0.499984740745262"/>
          <bgColor theme="5" tint="-0.499984740745262"/>
        </patternFill>
      </fill>
    </dxf>
    <dxf>
      <font>
        <color theme="1"/>
      </font>
      <border>
        <left style="thin">
          <color theme="5" tint="-0.499984740745262"/>
        </left>
        <right style="thin">
          <color theme="5" tint="-0.499984740745262"/>
        </right>
        <top style="thin">
          <color theme="5" tint="-0.499984740745262"/>
        </top>
        <bottom style="thin">
          <color theme="5" tint="-0.499984740745262"/>
        </bottom>
        <horizontal style="thin">
          <color theme="5" tint="-0.499984740745262"/>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Dark1 2" pivot="0" table="0" count="10" xr9:uid="{00000000-0011-0000-FFFF-FFFF00000000}">
      <tableStyleElement type="wholeTable" dxfId="48"/>
      <tableStyleElement type="headerRow" dxfId="47"/>
    </tableStyle>
    <tableStyle name="TableStyleLight10 2" pivot="0" count="9" xr9:uid="{09C7FE84-CA0F-4683-A3FF-A025421DEB59}">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
    <tableStyle name="TableStyleLight14 2" pivot="0" count="9" xr9:uid="{FDD7FB34-6B70-42F6-B6ED-1E71A4FE95F1}">
      <tableStyleElement type="wholeTable" dxfId="37"/>
      <tableStyleElement type="headerRow" dxfId="36"/>
      <tableStyleElement type="totalRow" dxfId="35"/>
      <tableStyleElement type="firstColumn" dxfId="34"/>
      <tableStyleElement type="lastColumn" dxfId="33"/>
      <tableStyleElement type="firstRowStripe" dxfId="32"/>
      <tableStyleElement type="secondRowStripe" dxfId="31"/>
      <tableStyleElement type="firstColumnStripe" dxfId="30"/>
      <tableStyleElement type="secondColumnStripe" dxfId="29"/>
    </tableStyle>
    <tableStyle name="TableStyleMedium4 2" pivot="0" count="7" xr9:uid="{BE6B9A7C-09CD-4BF9-B07D-E5E29DF8B35F}">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24994659260841701"/>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xdr:row>
      <xdr:rowOff>9525</xdr:rowOff>
    </xdr:from>
    <xdr:to>
      <xdr:col>6</xdr:col>
      <xdr:colOff>9524</xdr:colOff>
      <xdr:row>2</xdr:row>
      <xdr:rowOff>1476375</xdr:rowOff>
    </xdr:to>
    <mc:AlternateContent xmlns:mc="http://schemas.openxmlformats.org/markup-compatibility/2006" xmlns:sle15="http://schemas.microsoft.com/office/drawing/2012/slicer">
      <mc:Choice Requires="sle15">
        <xdr:graphicFrame macro="">
          <xdr:nvGraphicFramePr>
            <xdr:cNvPr id="2" name="Category 3" descr="Slicer to filter Expenditures Table by Category">
              <a:extLst>
                <a:ext uri="{FF2B5EF4-FFF2-40B4-BE49-F238E27FC236}">
                  <a16:creationId xmlns:a16="http://schemas.microsoft.com/office/drawing/2014/main" id="{ADF28433-6BA1-42F5-A128-774FE5F291E5}"/>
                </a:ext>
              </a:extLst>
            </xdr:cNvPr>
            <xdr:cNvGraphicFramePr/>
          </xdr:nvGraphicFramePr>
          <xdr:xfrm>
            <a:off x="0" y="0"/>
            <a:ext cx="0" cy="0"/>
          </xdr:xfrm>
          <a:graphic>
            <a:graphicData uri="http://schemas.microsoft.com/office/drawing/2010/slicer">
              <sle:slicer xmlns:sle="http://schemas.microsoft.com/office/drawing/2010/slicer" name="Category 3"/>
            </a:graphicData>
          </a:graphic>
        </xdr:graphicFrame>
      </mc:Choice>
      <mc:Fallback xmlns="">
        <xdr:sp macro="" textlink="">
          <xdr:nvSpPr>
            <xdr:cNvPr id="0" name=""/>
            <xdr:cNvSpPr>
              <a:spLocks noTextEdit="1"/>
            </xdr:cNvSpPr>
          </xdr:nvSpPr>
          <xdr:spPr>
            <a:xfrm>
              <a:off x="219074" y="942975"/>
              <a:ext cx="7019925" cy="1466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11" xr10:uid="{00000000-0013-0000-FFFF-FFFF01000000}" sourceName="Category">
  <extLst>
    <x:ext xmlns:x15="http://schemas.microsoft.com/office/spreadsheetml/2010/11/main" uri="{2F2917AC-EB37-4324-AD4E-5DD8C200BD13}">
      <x15:tableSlicerCache tableId="6"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3" xr10:uid="{00000000-0014-0000-FFFF-FFFF01000000}" cache="Slicer_Category111" caption="Category" columnCount="4" style="SlicerStyleDark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SummaryTable" displayName="SummaryTable" ref="B3:C6" totalsRowShown="0" headerRowDxfId="21">
  <tableColumns count="2">
    <tableColumn id="1" xr3:uid="{00000000-0010-0000-0000-000001000000}" name="Balance" dataCellStyle="Normal"/>
    <tableColumn id="3" xr3:uid="{00000000-0010-0000-0000-000003000000}" name="Amount" dataDxfId="20"/>
  </tableColumns>
  <tableStyleInfo name="TableStyleMedium4 2" showFirstColumn="0" showLastColumn="0" showRowStripes="1" showColumnStripes="0"/>
  <extLst>
    <ext xmlns:x14="http://schemas.microsoft.com/office/spreadsheetml/2009/9/main" uri="{504A1905-F514-4f6f-8877-14C23A59335A}">
      <x14:table altTextSummary="Balances are automatically calculated in this table, including projected, actual and the difference in balanc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otalsTable" displayName="TotalsTable" ref="B3:C6" totalsRowShown="0" headerRowDxfId="19">
  <tableColumns count="2">
    <tableColumn id="1" xr3:uid="{00000000-0010-0000-0100-000001000000}" name="Totals"/>
    <tableColumn id="2" xr3:uid="{00000000-0010-0000-0100-000002000000}" name="Amount"/>
  </tableColumns>
  <tableStyleInfo name="TableStyleMedium4 2" showFirstColumn="0" showLastColumn="0" showRowStripes="1" showColumnStripes="0"/>
  <extLst>
    <ext xmlns:x14="http://schemas.microsoft.com/office/spreadsheetml/2009/9/main" uri="{504A1905-F514-4f6f-8877-14C23A59335A}">
      <x14:table altTextSummary="Totals for projected cost, actual cost, and difference are automatically calculated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ncomeTable" displayName="IncomeTable" ref="B3:E7" totalsRowCount="1" headerRowDxfId="18">
  <tableColumns count="4">
    <tableColumn id="1" xr3:uid="{00000000-0010-0000-0200-000001000000}" name="Projected income" totalsRowLabel="Total monthly income"/>
    <tableColumn id="3" xr3:uid="{00000000-0010-0000-0200-000003000000}" name="Projected" totalsRowFunction="sum" dataDxfId="17" totalsRowDxfId="2"/>
    <tableColumn id="4" xr3:uid="{00000000-0010-0000-0200-000004000000}" name="Actual" totalsRowFunction="sum" dataDxfId="16" totalsRowDxfId="1"/>
    <tableColumn id="5" xr3:uid="{00000000-0010-0000-0200-000005000000}" name="Difference" totalsRowFunction="sum" dataDxfId="15" totalsRowDxfId="0">
      <calculatedColumnFormula>IncomeTable[[#This Row],[Projected]]-IncomeTable[[#This Row],[Actual]]</calculatedColumnFormula>
    </tableColumn>
  </tableColumns>
  <tableStyleInfo name="TableStyleLight14 2" showFirstColumn="0" showLastColumn="0" showRowStripes="1" showColumnStripes="0"/>
  <extLst>
    <ext xmlns:x14="http://schemas.microsoft.com/office/spreadsheetml/2009/9/main" uri="{504A1905-F514-4f6f-8877-14C23A59335A}">
      <x14:table altTextSummary="Enter Projected income source, and Projected and Actual amounts in this table. Difference is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ExpendituresTable" displayName="ExpendituresTable" ref="B4:F80" totalsRowCount="1" headerRowDxfId="14" totalsRowBorderDxfId="13">
  <autoFilter ref="B4:F79" xr:uid="{00000000-0009-0000-0100-000006000000}"/>
  <tableColumns count="5">
    <tableColumn id="1" xr3:uid="{00000000-0010-0000-0300-000001000000}" name="Category" totalsRowLabel="Total" dataDxfId="12" totalsRowDxfId="7"/>
    <tableColumn id="2" xr3:uid="{00000000-0010-0000-0300-000002000000}" name="Sub-category" dataDxfId="11" totalsRowDxfId="6"/>
    <tableColumn id="3" xr3:uid="{00000000-0010-0000-0300-000003000000}" name="Projected" dataDxfId="10" totalsRowDxfId="5"/>
    <tableColumn id="4" xr3:uid="{00000000-0010-0000-0300-000004000000}" name="Actual" dataDxfId="9" totalsRowDxfId="4"/>
    <tableColumn id="5" xr3:uid="{00000000-0010-0000-0300-000005000000}" name="Difference" totalsRowFunction="sum" dataDxfId="8" totalsRowDxfId="3">
      <calculatedColumnFormula>ExpendituresTable[[#This Row],[Projected]]-ExpendituresTable[[#This Row],[Actual]]</calculatedColumnFormula>
    </tableColumn>
  </tableColumns>
  <tableStyleInfo name="TableStyleLight10 2" showFirstColumn="0" showLastColumn="0" showRowStripes="1" showColumnStripes="0"/>
  <extLst>
    <ext xmlns:x14="http://schemas.microsoft.com/office/spreadsheetml/2009/9/main" uri="{504A1905-F514-4f6f-8877-14C23A59335A}">
      <x14:table altTextSummary="Enter expense Category and Sub Category, and projected and actual expense amounts in this table. Difference is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C1265"/>
  <sheetViews>
    <sheetView showGridLines="0" workbookViewId="0">
      <selection activeCell="B24" sqref="B24"/>
    </sheetView>
  </sheetViews>
  <sheetFormatPr baseColWidth="10" defaultColWidth="8.83203125" defaultRowHeight="15" x14ac:dyDescent="0.15"/>
  <cols>
    <col min="1" max="1" width="2.5" customWidth="1"/>
    <col min="2" max="2" width="76.33203125" customWidth="1"/>
    <col min="3" max="3" width="14.1640625" customWidth="1"/>
    <col min="4" max="4" width="2.5" customWidth="1"/>
  </cols>
  <sheetData>
    <row r="1" spans="2:3" ht="41.25" customHeight="1" thickBot="1" x14ac:dyDescent="0.35">
      <c r="B1" s="12" t="s">
        <v>79</v>
      </c>
      <c r="C1" s="12"/>
    </row>
    <row r="2" spans="2:3" ht="32.25" customHeight="1" thickTop="1" x14ac:dyDescent="0.2">
      <c r="B2" s="13" t="s">
        <v>76</v>
      </c>
      <c r="C2" s="13"/>
    </row>
    <row r="3" spans="2:3" ht="30" customHeight="1" x14ac:dyDescent="0.15">
      <c r="B3" s="4" t="s">
        <v>73</v>
      </c>
      <c r="C3" s="5" t="s">
        <v>74</v>
      </c>
    </row>
    <row r="4" spans="2:3" ht="30" customHeight="1" x14ac:dyDescent="0.15">
      <c r="B4" t="s">
        <v>80</v>
      </c>
      <c r="C4" s="1">
        <f>ProjectedIncome-ProjectedExpenses</f>
        <v>9776</v>
      </c>
    </row>
    <row r="5" spans="2:3" ht="30" customHeight="1" x14ac:dyDescent="0.15">
      <c r="B5" t="s">
        <v>81</v>
      </c>
      <c r="C5" s="1">
        <f>ActualIncome-ActualExpenses</f>
        <v>7095</v>
      </c>
    </row>
    <row r="6" spans="2:3" ht="30" customHeight="1" x14ac:dyDescent="0.15">
      <c r="B6" t="s">
        <v>82</v>
      </c>
      <c r="C6" s="1">
        <f>ActualBalance-ProjectedBalance</f>
        <v>-2681</v>
      </c>
    </row>
    <row r="7" spans="2:3" ht="30" customHeight="1" x14ac:dyDescent="0.15"/>
    <row r="8" spans="2:3" ht="30" customHeight="1" x14ac:dyDescent="0.15"/>
    <row r="9" spans="2:3" ht="30" customHeight="1" x14ac:dyDescent="0.15"/>
    <row r="10" spans="2:3" ht="30" customHeight="1" x14ac:dyDescent="0.15"/>
    <row r="11" spans="2:3" ht="30" customHeight="1" x14ac:dyDescent="0.15"/>
    <row r="12" spans="2:3" ht="31.5" customHeight="1" x14ac:dyDescent="0.15"/>
    <row r="13" spans="2:3" ht="30" customHeight="1" x14ac:dyDescent="0.15"/>
    <row r="14" spans="2:3" ht="30" customHeight="1" x14ac:dyDescent="0.15"/>
    <row r="15" spans="2:3" ht="30" customHeight="1" x14ac:dyDescent="0.15"/>
    <row r="16" spans="2:3" ht="30" customHeight="1" x14ac:dyDescent="0.15"/>
    <row r="17" ht="30" customHeight="1" x14ac:dyDescent="0.15"/>
    <row r="18" ht="31.5"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row r="1078" ht="30" customHeight="1" x14ac:dyDescent="0.15"/>
    <row r="1079" ht="30" customHeight="1" x14ac:dyDescent="0.15"/>
    <row r="1080" ht="30" customHeight="1" x14ac:dyDescent="0.15"/>
    <row r="1081" ht="30" customHeight="1" x14ac:dyDescent="0.15"/>
    <row r="1082" ht="30" customHeight="1" x14ac:dyDescent="0.15"/>
    <row r="1083" ht="30" customHeight="1" x14ac:dyDescent="0.15"/>
    <row r="1084" ht="30" customHeight="1" x14ac:dyDescent="0.15"/>
    <row r="1085" ht="30" customHeight="1" x14ac:dyDescent="0.15"/>
    <row r="1086" ht="30" customHeight="1" x14ac:dyDescent="0.15"/>
    <row r="1087" ht="30" customHeight="1" x14ac:dyDescent="0.15"/>
    <row r="1088" ht="30" customHeight="1" x14ac:dyDescent="0.15"/>
    <row r="1089" ht="30" customHeight="1" x14ac:dyDescent="0.15"/>
    <row r="1090" ht="30" customHeight="1" x14ac:dyDescent="0.15"/>
    <row r="1091" ht="30" customHeight="1" x14ac:dyDescent="0.15"/>
    <row r="1092" ht="30" customHeight="1" x14ac:dyDescent="0.15"/>
    <row r="1093" ht="30" customHeight="1" x14ac:dyDescent="0.15"/>
    <row r="1094" ht="30" customHeight="1" x14ac:dyDescent="0.15"/>
    <row r="1095" ht="30" customHeight="1" x14ac:dyDescent="0.15"/>
    <row r="1096" ht="30" customHeight="1" x14ac:dyDescent="0.15"/>
    <row r="1097" ht="30" customHeight="1" x14ac:dyDescent="0.15"/>
    <row r="1098" ht="30" customHeight="1" x14ac:dyDescent="0.15"/>
    <row r="1099" ht="30" customHeight="1" x14ac:dyDescent="0.15"/>
    <row r="1100" ht="30" customHeight="1" x14ac:dyDescent="0.15"/>
    <row r="1101" ht="30" customHeight="1" x14ac:dyDescent="0.15"/>
    <row r="1102" ht="30" customHeight="1" x14ac:dyDescent="0.15"/>
    <row r="1103" ht="30" customHeight="1" x14ac:dyDescent="0.15"/>
    <row r="1104" ht="30" customHeight="1" x14ac:dyDescent="0.15"/>
    <row r="1105" ht="30" customHeight="1" x14ac:dyDescent="0.15"/>
    <row r="1106" ht="30" customHeight="1" x14ac:dyDescent="0.15"/>
    <row r="1107" ht="30" customHeight="1" x14ac:dyDescent="0.15"/>
    <row r="1108" ht="30" customHeight="1" x14ac:dyDescent="0.15"/>
    <row r="1109" ht="30" customHeight="1" x14ac:dyDescent="0.15"/>
    <row r="1110" ht="30" customHeight="1" x14ac:dyDescent="0.15"/>
    <row r="1111" ht="30" customHeight="1" x14ac:dyDescent="0.15"/>
    <row r="1112" ht="30" customHeight="1" x14ac:dyDescent="0.15"/>
    <row r="1113" ht="30" customHeight="1" x14ac:dyDescent="0.15"/>
    <row r="1114" ht="30" customHeight="1" x14ac:dyDescent="0.15"/>
    <row r="1115" ht="30" customHeight="1" x14ac:dyDescent="0.15"/>
    <row r="1116" ht="30" customHeight="1" x14ac:dyDescent="0.15"/>
    <row r="1117" ht="30" customHeight="1" x14ac:dyDescent="0.15"/>
    <row r="1118" ht="30" customHeight="1" x14ac:dyDescent="0.15"/>
    <row r="1119" ht="30" customHeight="1" x14ac:dyDescent="0.15"/>
    <row r="1120" ht="30" customHeight="1" x14ac:dyDescent="0.15"/>
    <row r="1121" ht="30" customHeight="1" x14ac:dyDescent="0.15"/>
    <row r="1122" ht="30" customHeight="1" x14ac:dyDescent="0.15"/>
    <row r="1123" ht="30" customHeight="1" x14ac:dyDescent="0.15"/>
    <row r="1124" ht="30" customHeight="1" x14ac:dyDescent="0.15"/>
    <row r="1125" ht="30" customHeight="1" x14ac:dyDescent="0.15"/>
    <row r="1126" ht="30" customHeight="1" x14ac:dyDescent="0.15"/>
    <row r="1127" ht="30" customHeight="1" x14ac:dyDescent="0.15"/>
    <row r="1128" ht="30" customHeight="1" x14ac:dyDescent="0.15"/>
    <row r="1129" ht="30" customHeight="1" x14ac:dyDescent="0.15"/>
    <row r="1130" ht="30" customHeight="1" x14ac:dyDescent="0.15"/>
    <row r="1131" ht="30" customHeight="1" x14ac:dyDescent="0.15"/>
    <row r="1132" ht="30" customHeight="1" x14ac:dyDescent="0.15"/>
    <row r="1133" ht="30" customHeight="1" x14ac:dyDescent="0.15"/>
    <row r="1134" ht="30" customHeight="1" x14ac:dyDescent="0.15"/>
    <row r="1135" ht="30" customHeight="1" x14ac:dyDescent="0.15"/>
    <row r="1136" ht="30" customHeight="1" x14ac:dyDescent="0.15"/>
    <row r="1137" ht="30" customHeight="1" x14ac:dyDescent="0.15"/>
    <row r="1138" ht="30" customHeight="1" x14ac:dyDescent="0.15"/>
    <row r="1139" ht="30" customHeight="1" x14ac:dyDescent="0.15"/>
    <row r="1140" ht="30" customHeight="1" x14ac:dyDescent="0.15"/>
    <row r="1141" ht="30" customHeight="1" x14ac:dyDescent="0.15"/>
    <row r="1142" ht="30" customHeight="1" x14ac:dyDescent="0.15"/>
    <row r="1143" ht="30" customHeight="1" x14ac:dyDescent="0.15"/>
    <row r="1144" ht="30" customHeight="1" x14ac:dyDescent="0.15"/>
    <row r="1145" ht="30" customHeight="1" x14ac:dyDescent="0.15"/>
    <row r="1146" ht="30" customHeight="1" x14ac:dyDescent="0.15"/>
    <row r="1147" ht="30" customHeight="1" x14ac:dyDescent="0.15"/>
    <row r="1148" ht="30" customHeight="1" x14ac:dyDescent="0.15"/>
    <row r="1149" ht="30" customHeight="1" x14ac:dyDescent="0.15"/>
    <row r="1150" ht="30" customHeight="1" x14ac:dyDescent="0.15"/>
    <row r="1151" ht="30" customHeight="1" x14ac:dyDescent="0.15"/>
    <row r="1152" ht="30" customHeight="1" x14ac:dyDescent="0.15"/>
    <row r="1153" ht="30" customHeight="1" x14ac:dyDescent="0.15"/>
    <row r="1154" ht="30" customHeight="1" x14ac:dyDescent="0.15"/>
    <row r="1155" ht="30" customHeight="1" x14ac:dyDescent="0.15"/>
    <row r="1156" ht="30" customHeight="1" x14ac:dyDescent="0.15"/>
    <row r="1157" ht="30" customHeight="1" x14ac:dyDescent="0.15"/>
    <row r="1158" ht="30" customHeight="1" x14ac:dyDescent="0.15"/>
    <row r="1159" ht="30" customHeight="1" x14ac:dyDescent="0.15"/>
    <row r="1160" ht="30" customHeight="1" x14ac:dyDescent="0.15"/>
    <row r="1161" ht="30" customHeight="1" x14ac:dyDescent="0.15"/>
    <row r="1162" ht="30" customHeight="1" x14ac:dyDescent="0.15"/>
    <row r="1163" ht="30" customHeight="1" x14ac:dyDescent="0.15"/>
    <row r="1164" ht="30" customHeight="1" x14ac:dyDescent="0.15"/>
    <row r="1165" ht="30" customHeight="1" x14ac:dyDescent="0.15"/>
    <row r="1166" ht="30" customHeight="1" x14ac:dyDescent="0.15"/>
    <row r="1167" ht="30" customHeight="1" x14ac:dyDescent="0.15"/>
    <row r="1168" ht="30" customHeight="1" x14ac:dyDescent="0.15"/>
    <row r="1169" ht="30" customHeight="1" x14ac:dyDescent="0.15"/>
    <row r="1170" ht="30" customHeight="1" x14ac:dyDescent="0.15"/>
    <row r="1171" ht="30" customHeight="1" x14ac:dyDescent="0.15"/>
    <row r="1172" ht="30" customHeight="1" x14ac:dyDescent="0.15"/>
    <row r="1173" ht="30" customHeight="1" x14ac:dyDescent="0.15"/>
    <row r="1174" ht="30" customHeight="1" x14ac:dyDescent="0.15"/>
    <row r="1175" ht="30" customHeight="1" x14ac:dyDescent="0.15"/>
    <row r="1176" ht="30" customHeight="1" x14ac:dyDescent="0.15"/>
    <row r="1177" ht="30" customHeight="1" x14ac:dyDescent="0.15"/>
    <row r="1178" ht="30" customHeight="1" x14ac:dyDescent="0.15"/>
    <row r="1179" ht="30" customHeight="1" x14ac:dyDescent="0.15"/>
    <row r="1180" ht="30" customHeight="1" x14ac:dyDescent="0.15"/>
    <row r="1181" ht="30" customHeight="1" x14ac:dyDescent="0.15"/>
    <row r="1182" ht="30" customHeight="1" x14ac:dyDescent="0.15"/>
    <row r="1183" ht="30" customHeight="1" x14ac:dyDescent="0.15"/>
    <row r="1184" ht="30" customHeight="1" x14ac:dyDescent="0.15"/>
    <row r="1185" ht="30" customHeight="1" x14ac:dyDescent="0.15"/>
    <row r="1186" ht="30" customHeight="1" x14ac:dyDescent="0.15"/>
    <row r="1187" ht="30" customHeight="1" x14ac:dyDescent="0.15"/>
    <row r="1188" ht="30" customHeight="1" x14ac:dyDescent="0.15"/>
    <row r="1189" ht="30" customHeight="1" x14ac:dyDescent="0.15"/>
    <row r="1190" ht="30" customHeight="1" x14ac:dyDescent="0.15"/>
    <row r="1191" ht="30" customHeight="1" x14ac:dyDescent="0.15"/>
    <row r="1192" ht="30" customHeight="1" x14ac:dyDescent="0.15"/>
    <row r="1193" ht="30" customHeight="1" x14ac:dyDescent="0.15"/>
    <row r="1194" ht="30" customHeight="1" x14ac:dyDescent="0.15"/>
    <row r="1195" ht="30" customHeight="1" x14ac:dyDescent="0.15"/>
    <row r="1196" ht="30" customHeight="1" x14ac:dyDescent="0.15"/>
    <row r="1197" ht="30" customHeight="1" x14ac:dyDescent="0.15"/>
    <row r="1198" ht="30" customHeight="1" x14ac:dyDescent="0.15"/>
    <row r="1199" ht="30" customHeight="1" x14ac:dyDescent="0.15"/>
    <row r="1200" ht="30" customHeight="1" x14ac:dyDescent="0.15"/>
    <row r="1201" ht="30" customHeight="1" x14ac:dyDescent="0.15"/>
    <row r="1202" ht="30" customHeight="1" x14ac:dyDescent="0.15"/>
    <row r="1203" ht="30" customHeight="1" x14ac:dyDescent="0.15"/>
    <row r="1204" ht="30" customHeight="1" x14ac:dyDescent="0.15"/>
    <row r="1205" ht="30" customHeight="1" x14ac:dyDescent="0.15"/>
    <row r="1206" ht="30" customHeight="1" x14ac:dyDescent="0.15"/>
    <row r="1207" ht="30" customHeight="1" x14ac:dyDescent="0.15"/>
    <row r="1208" ht="30" customHeight="1" x14ac:dyDescent="0.15"/>
    <row r="1209" ht="30" customHeight="1" x14ac:dyDescent="0.15"/>
    <row r="1210" ht="30" customHeight="1" x14ac:dyDescent="0.15"/>
    <row r="1211" ht="30" customHeight="1" x14ac:dyDescent="0.15"/>
    <row r="1212" ht="30" customHeight="1" x14ac:dyDescent="0.15"/>
    <row r="1213" ht="30" customHeight="1" x14ac:dyDescent="0.15"/>
    <row r="1214" ht="30" customHeight="1" x14ac:dyDescent="0.15"/>
    <row r="1215" ht="30" customHeight="1" x14ac:dyDescent="0.15"/>
    <row r="1216" ht="30" customHeight="1" x14ac:dyDescent="0.15"/>
    <row r="1217" ht="30" customHeight="1" x14ac:dyDescent="0.15"/>
    <row r="1218" ht="30" customHeight="1" x14ac:dyDescent="0.15"/>
    <row r="1219" ht="30" customHeight="1" x14ac:dyDescent="0.15"/>
    <row r="1220" ht="30" customHeight="1" x14ac:dyDescent="0.15"/>
    <row r="1221" ht="30" customHeight="1" x14ac:dyDescent="0.15"/>
    <row r="1222" ht="30" customHeight="1" x14ac:dyDescent="0.15"/>
    <row r="1223" ht="30" customHeight="1" x14ac:dyDescent="0.15"/>
    <row r="1224" ht="30" customHeight="1" x14ac:dyDescent="0.15"/>
    <row r="1225" ht="30" customHeight="1" x14ac:dyDescent="0.15"/>
    <row r="1226" ht="30" customHeight="1" x14ac:dyDescent="0.15"/>
    <row r="1227" ht="30" customHeight="1" x14ac:dyDescent="0.15"/>
    <row r="1228" ht="30" customHeight="1" x14ac:dyDescent="0.15"/>
    <row r="1229" ht="30" customHeight="1" x14ac:dyDescent="0.15"/>
    <row r="1230" ht="30" customHeight="1" x14ac:dyDescent="0.15"/>
    <row r="1231" ht="30" customHeight="1" x14ac:dyDescent="0.15"/>
    <row r="1232" ht="30" customHeight="1" x14ac:dyDescent="0.15"/>
    <row r="1233" ht="30" customHeight="1" x14ac:dyDescent="0.15"/>
    <row r="1234" ht="30" customHeight="1" x14ac:dyDescent="0.15"/>
    <row r="1235" ht="30" customHeight="1" x14ac:dyDescent="0.15"/>
    <row r="1236" ht="30" customHeight="1" x14ac:dyDescent="0.15"/>
    <row r="1237" ht="30" customHeight="1" x14ac:dyDescent="0.15"/>
    <row r="1238" ht="30" customHeight="1" x14ac:dyDescent="0.15"/>
    <row r="1239" ht="30" customHeight="1" x14ac:dyDescent="0.15"/>
    <row r="1240" ht="30" customHeight="1" x14ac:dyDescent="0.15"/>
    <row r="1241" ht="30" customHeight="1" x14ac:dyDescent="0.15"/>
    <row r="1242" ht="30" customHeight="1" x14ac:dyDescent="0.15"/>
    <row r="1243" ht="30" customHeight="1" x14ac:dyDescent="0.15"/>
    <row r="1244" ht="30" customHeight="1" x14ac:dyDescent="0.15"/>
    <row r="1245" ht="30" customHeight="1" x14ac:dyDescent="0.15"/>
    <row r="1246" ht="30" customHeight="1" x14ac:dyDescent="0.15"/>
    <row r="1247" ht="30" customHeight="1" x14ac:dyDescent="0.15"/>
    <row r="1248" ht="30" customHeight="1" x14ac:dyDescent="0.15"/>
    <row r="1249" ht="30" customHeight="1" x14ac:dyDescent="0.15"/>
    <row r="1250" ht="30" customHeight="1" x14ac:dyDescent="0.15"/>
    <row r="1251" ht="30" customHeight="1" x14ac:dyDescent="0.15"/>
    <row r="1252" ht="30" customHeight="1" x14ac:dyDescent="0.15"/>
    <row r="1253" ht="30" customHeight="1" x14ac:dyDescent="0.15"/>
    <row r="1254" ht="30" customHeight="1" x14ac:dyDescent="0.15"/>
    <row r="1255" ht="30" customHeight="1" x14ac:dyDescent="0.15"/>
    <row r="1256" ht="30" customHeight="1" x14ac:dyDescent="0.15"/>
    <row r="1257" ht="30" customHeight="1" x14ac:dyDescent="0.15"/>
    <row r="1258" ht="30" customHeight="1" x14ac:dyDescent="0.15"/>
    <row r="1259" ht="30" customHeight="1" x14ac:dyDescent="0.15"/>
    <row r="1260" ht="30" customHeight="1" x14ac:dyDescent="0.15"/>
    <row r="1261" ht="30" customHeight="1" x14ac:dyDescent="0.15"/>
    <row r="1262" ht="30" customHeight="1" x14ac:dyDescent="0.15"/>
    <row r="1263" ht="30" customHeight="1" x14ac:dyDescent="0.15"/>
    <row r="1264" ht="30" customHeight="1" x14ac:dyDescent="0.15"/>
    <row r="1265" ht="30" customHeight="1" x14ac:dyDescent="0.15"/>
  </sheetData>
  <dataConsolidate/>
  <mergeCells count="2">
    <mergeCell ref="B1:C1"/>
    <mergeCell ref="B2:C2"/>
  </mergeCells>
  <dataValidations count="5">
    <dataValidation allowBlank="1" showInputMessage="1" showErrorMessage="1" prompt="Create Family Monthly Budget in this workbook. Enter details in Income and Expenditures worksheets. Summary table is automatically updated in this worksheet" sqref="A1" xr:uid="{00000000-0002-0000-0000-000000000000}"/>
    <dataValidation allowBlank="1" showInputMessage="1" showErrorMessage="1" prompt="Title of this workbook is in this cell" sqref="B1:C1" xr:uid="{00000000-0002-0000-0000-000001000000}"/>
    <dataValidation allowBlank="1" showInputMessage="1" showErrorMessage="1" prompt="Summary is automatically updated in table below" sqref="B2:C2" xr:uid="{00000000-0002-0000-0000-000002000000}"/>
    <dataValidation allowBlank="1" showInputMessage="1" showErrorMessage="1" prompt="Balance summary is in this column under this heading" sqref="B3" xr:uid="{00000000-0002-0000-0000-000003000000}"/>
    <dataValidation allowBlank="1" showInputMessage="1" showErrorMessage="1" prompt="Amount is automatically calculated in this column under this heading" sqref="C3" xr:uid="{00000000-0002-0000-0000-000004000000}"/>
  </dataValidation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autoPageBreaks="0" fitToPage="1"/>
  </sheetPr>
  <dimension ref="B1:C6"/>
  <sheetViews>
    <sheetView showGridLines="0" workbookViewId="0"/>
  </sheetViews>
  <sheetFormatPr baseColWidth="10" defaultColWidth="8.83203125" defaultRowHeight="30" customHeight="1" x14ac:dyDescent="0.15"/>
  <cols>
    <col min="1" max="1" width="2.5" customWidth="1"/>
    <col min="2" max="2" width="76.33203125" customWidth="1"/>
    <col min="3" max="3" width="14.1640625" customWidth="1"/>
    <col min="4" max="4" width="2.5" customWidth="1"/>
  </cols>
  <sheetData>
    <row r="1" spans="2:3" ht="41.25" customHeight="1" thickBot="1" x14ac:dyDescent="0.35">
      <c r="B1" s="12" t="str">
        <f>Workbook_Title</f>
        <v>FAMILY MONTHLY BUDGET</v>
      </c>
      <c r="C1" s="12"/>
    </row>
    <row r="2" spans="2:3" ht="32.25" customHeight="1" thickTop="1" x14ac:dyDescent="0.2">
      <c r="B2" s="13" t="s">
        <v>75</v>
      </c>
      <c r="C2" s="13"/>
    </row>
    <row r="3" spans="2:3" ht="30" customHeight="1" x14ac:dyDescent="0.15">
      <c r="B3" t="s">
        <v>75</v>
      </c>
      <c r="C3" s="11" t="s">
        <v>74</v>
      </c>
    </row>
    <row r="4" spans="2:3" ht="30" customHeight="1" x14ac:dyDescent="0.15">
      <c r="B4" t="s">
        <v>83</v>
      </c>
      <c r="C4" s="1">
        <f>ProjectedExpenses</f>
        <v>8524</v>
      </c>
    </row>
    <row r="5" spans="2:3" ht="30" customHeight="1" x14ac:dyDescent="0.15">
      <c r="B5" t="s">
        <v>84</v>
      </c>
      <c r="C5" s="1">
        <f>ActualExpenses</f>
        <v>12255</v>
      </c>
    </row>
    <row r="6" spans="2:3" ht="30" customHeight="1" x14ac:dyDescent="0.15">
      <c r="B6" t="s">
        <v>85</v>
      </c>
      <c r="C6" s="1">
        <f>C4-C5</f>
        <v>-3731</v>
      </c>
    </row>
  </sheetData>
  <mergeCells count="2">
    <mergeCell ref="B1:C1"/>
    <mergeCell ref="B2:C2"/>
  </mergeCells>
  <dataValidations count="5">
    <dataValidation allowBlank="1" showInputMessage="1" showErrorMessage="1" prompt="Title of this workbook is from cell B1 of Summary worksheet" sqref="B1:C1" xr:uid="{00000000-0002-0000-0100-000000000000}"/>
    <dataValidation allowBlank="1" showInputMessage="1" showErrorMessage="1" prompt="Totals are automatically updated in table below" sqref="B2:C2" xr:uid="{00000000-0002-0000-0100-000001000000}"/>
    <dataValidation allowBlank="1" showInputMessage="1" showErrorMessage="1" prompt="Total summary is in this column under this heading" sqref="B3" xr:uid="{00000000-0002-0000-0100-000002000000}"/>
    <dataValidation allowBlank="1" showInputMessage="1" showErrorMessage="1" prompt="Amount is automatically calculated in this column under this heading" sqref="C3" xr:uid="{00000000-0002-0000-0100-000003000000}"/>
    <dataValidation allowBlank="1" showInputMessage="1" showErrorMessage="1" prompt="Total table is automatically updated in this worksheet" sqref="A1" xr:uid="{00000000-0002-0000-0100-000004000000}"/>
  </dataValidation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autoPageBreaks="0" fitToPage="1"/>
  </sheetPr>
  <dimension ref="B1:E7"/>
  <sheetViews>
    <sheetView showGridLines="0" workbookViewId="0">
      <selection activeCell="B14" sqref="B14"/>
    </sheetView>
  </sheetViews>
  <sheetFormatPr baseColWidth="10" defaultColWidth="8.83203125" defaultRowHeight="30" customHeight="1" x14ac:dyDescent="0.15"/>
  <cols>
    <col min="1" max="1" width="2.5" customWidth="1"/>
    <col min="2" max="2" width="49.1640625" customWidth="1"/>
    <col min="3" max="5" width="14.1640625" customWidth="1"/>
    <col min="6" max="6" width="2.5" customWidth="1"/>
  </cols>
  <sheetData>
    <row r="1" spans="2:5" ht="41.25" customHeight="1" thickBot="1" x14ac:dyDescent="0.35">
      <c r="B1" s="12" t="str">
        <f>Workbook_Title</f>
        <v>FAMILY MONTHLY BUDGET</v>
      </c>
      <c r="C1" s="12"/>
      <c r="D1" s="12"/>
      <c r="E1" s="12"/>
    </row>
    <row r="2" spans="2:5" ht="32.25" customHeight="1" thickTop="1" x14ac:dyDescent="0.2">
      <c r="B2" s="13" t="s">
        <v>78</v>
      </c>
      <c r="C2" s="13"/>
      <c r="D2" s="13"/>
      <c r="E2" s="13"/>
    </row>
    <row r="3" spans="2:5" ht="30" customHeight="1" x14ac:dyDescent="0.15">
      <c r="B3" t="s">
        <v>86</v>
      </c>
      <c r="C3" t="s">
        <v>71</v>
      </c>
      <c r="D3" t="s">
        <v>72</v>
      </c>
      <c r="E3" t="s">
        <v>2</v>
      </c>
    </row>
    <row r="4" spans="2:5" ht="30" customHeight="1" x14ac:dyDescent="0.15">
      <c r="B4" t="s">
        <v>0</v>
      </c>
      <c r="C4" s="3">
        <v>12000</v>
      </c>
      <c r="D4" s="3">
        <v>13000</v>
      </c>
      <c r="E4" s="2">
        <f>IncomeTable[[#This Row],[Projected]]-IncomeTable[[#This Row],[Actual]]</f>
        <v>-1000</v>
      </c>
    </row>
    <row r="5" spans="2:5" ht="30" customHeight="1" x14ac:dyDescent="0.15">
      <c r="B5" t="s">
        <v>1</v>
      </c>
      <c r="C5" s="3">
        <v>6000</v>
      </c>
      <c r="D5" s="3">
        <v>5600</v>
      </c>
      <c r="E5" s="2">
        <f>IncomeTable[[#This Row],[Projected]]-IncomeTable[[#This Row],[Actual]]</f>
        <v>400</v>
      </c>
    </row>
    <row r="6" spans="2:5" ht="30" customHeight="1" x14ac:dyDescent="0.15">
      <c r="B6" t="s">
        <v>3</v>
      </c>
      <c r="C6" s="3">
        <v>300</v>
      </c>
      <c r="D6" s="3">
        <v>750</v>
      </c>
      <c r="E6" s="2">
        <f>IncomeTable[[#This Row],[Projected]]-IncomeTable[[#This Row],[Actual]]</f>
        <v>-450</v>
      </c>
    </row>
    <row r="7" spans="2:5" ht="30" customHeight="1" x14ac:dyDescent="0.15">
      <c r="B7" t="s">
        <v>5</v>
      </c>
      <c r="C7" s="3">
        <f>SUBTOTAL(109,IncomeTable[Projected])</f>
        <v>18300</v>
      </c>
      <c r="D7" s="3">
        <f>SUBTOTAL(109,IncomeTable[Actual])</f>
        <v>19350</v>
      </c>
      <c r="E7" s="2">
        <f>SUBTOTAL(109,IncomeTable[Difference])</f>
        <v>-1050</v>
      </c>
    </row>
  </sheetData>
  <mergeCells count="2">
    <mergeCell ref="B1:E1"/>
    <mergeCell ref="B2:E2"/>
  </mergeCells>
  <dataValidations count="7">
    <dataValidation allowBlank="1" showInputMessage="1" showErrorMessage="1" prompt="Enter Income details in Income table in this worksheet" sqref="A1" xr:uid="{00000000-0002-0000-0200-000000000000}"/>
    <dataValidation allowBlank="1" showInputMessage="1" showErrorMessage="1" prompt="Enter Income details in table below" sqref="B2:E2" xr:uid="{00000000-0002-0000-0200-000001000000}"/>
    <dataValidation allowBlank="1" showInputMessage="1" showErrorMessage="1" prompt="Enter Projected Income details in this column under this heading" sqref="B3" xr:uid="{00000000-0002-0000-0200-000002000000}"/>
    <dataValidation allowBlank="1" showInputMessage="1" showErrorMessage="1" prompt="Enter Projected amount in this column under this heading" sqref="C3" xr:uid="{00000000-0002-0000-0200-000003000000}"/>
    <dataValidation allowBlank="1" showInputMessage="1" showErrorMessage="1" prompt="Enter Actual amount in this column under this heading" sqref="D3" xr:uid="{00000000-0002-0000-0200-000004000000}"/>
    <dataValidation allowBlank="1" showInputMessage="1" showErrorMessage="1" prompt="Difference is automatically calculated in this column under this heading" sqref="E3" xr:uid="{00000000-0002-0000-0200-000005000000}"/>
    <dataValidation allowBlank="1" showInputMessage="1" showErrorMessage="1" prompt="Title of this workbook is from cell B1 of Summary worksheet" sqref="B1:E1" xr:uid="{00000000-0002-0000-0200-000006000000}"/>
  </dataValidation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autoPageBreaks="0" fitToPage="1"/>
  </sheetPr>
  <dimension ref="B1:F80"/>
  <sheetViews>
    <sheetView showGridLines="0" tabSelected="1" zoomScale="150" zoomScaleNormal="150" workbookViewId="0">
      <selection activeCell="K11" sqref="K11"/>
    </sheetView>
  </sheetViews>
  <sheetFormatPr baseColWidth="10" defaultColWidth="8.83203125" defaultRowHeight="30" customHeight="1" x14ac:dyDescent="0.15"/>
  <cols>
    <col min="1" max="1" width="2.5" customWidth="1"/>
    <col min="2" max="2" width="23.1640625" customWidth="1"/>
    <col min="3" max="3" width="26.5" customWidth="1"/>
    <col min="4" max="6" width="14.1640625" customWidth="1"/>
    <col min="7" max="7" width="2.5" customWidth="1"/>
  </cols>
  <sheetData>
    <row r="1" spans="2:6" ht="41.25" customHeight="1" thickBot="1" x14ac:dyDescent="0.35">
      <c r="B1" s="12" t="str">
        <f>Workbook_Title</f>
        <v>FAMILY MONTHLY BUDGET</v>
      </c>
      <c r="C1" s="12"/>
      <c r="D1" s="12"/>
      <c r="E1" s="12"/>
      <c r="F1" s="12"/>
    </row>
    <row r="2" spans="2:6" ht="32.25" customHeight="1" thickTop="1" x14ac:dyDescent="0.2">
      <c r="B2" s="13" t="s">
        <v>77</v>
      </c>
      <c r="C2" s="13"/>
      <c r="D2" s="13"/>
      <c r="E2" s="13"/>
      <c r="F2" s="13"/>
    </row>
    <row r="3" spans="2:6" ht="120" customHeight="1" x14ac:dyDescent="0.15">
      <c r="B3" s="14"/>
      <c r="C3" s="14"/>
      <c r="D3" s="14"/>
      <c r="E3" s="14"/>
      <c r="F3" s="14"/>
    </row>
    <row r="4" spans="2:6" ht="30" customHeight="1" x14ac:dyDescent="0.15">
      <c r="B4" s="6" t="s">
        <v>69</v>
      </c>
      <c r="C4" s="6" t="s">
        <v>89</v>
      </c>
      <c r="D4" s="6" t="s">
        <v>71</v>
      </c>
      <c r="E4" s="6" t="s">
        <v>72</v>
      </c>
      <c r="F4" s="6" t="s">
        <v>2</v>
      </c>
    </row>
    <row r="5" spans="2:6" ht="30" customHeight="1" x14ac:dyDescent="0.15">
      <c r="B5" s="9" t="s">
        <v>4</v>
      </c>
      <c r="C5" s="7" t="s">
        <v>6</v>
      </c>
      <c r="D5" s="8">
        <v>1000</v>
      </c>
      <c r="E5" s="8">
        <v>1000</v>
      </c>
      <c r="F5" s="10">
        <f>ExpendituresTable[[#This Row],[Projected]]-ExpendituresTable[[#This Row],[Actual]]</f>
        <v>0</v>
      </c>
    </row>
    <row r="6" spans="2:6" ht="30" customHeight="1" x14ac:dyDescent="0.15">
      <c r="B6" s="9" t="s">
        <v>4</v>
      </c>
      <c r="C6" s="7" t="s">
        <v>7</v>
      </c>
      <c r="D6" s="8">
        <v>0</v>
      </c>
      <c r="E6" s="8">
        <v>0</v>
      </c>
      <c r="F6" s="10">
        <f>ExpendituresTable[[#This Row],[Projected]]-ExpendituresTable[[#This Row],[Actual]]</f>
        <v>0</v>
      </c>
    </row>
    <row r="7" spans="2:6" ht="30" customHeight="1" x14ac:dyDescent="0.15">
      <c r="B7" s="9" t="s">
        <v>4</v>
      </c>
      <c r="C7" s="7" t="s">
        <v>8</v>
      </c>
      <c r="D7" s="8">
        <v>54</v>
      </c>
      <c r="E7" s="8">
        <v>120</v>
      </c>
      <c r="F7" s="10">
        <f>ExpendituresTable[[#This Row],[Projected]]-ExpendituresTable[[#This Row],[Actual]]</f>
        <v>-66</v>
      </c>
    </row>
    <row r="8" spans="2:6" ht="30" customHeight="1" x14ac:dyDescent="0.15">
      <c r="B8" s="9" t="s">
        <v>4</v>
      </c>
      <c r="C8" s="7" t="s">
        <v>9</v>
      </c>
      <c r="D8" s="8">
        <v>90</v>
      </c>
      <c r="E8" s="8">
        <v>75</v>
      </c>
      <c r="F8" s="10">
        <f>ExpendituresTable[[#This Row],[Projected]]-ExpendituresTable[[#This Row],[Actual]]</f>
        <v>15</v>
      </c>
    </row>
    <row r="9" spans="2:6" ht="30" customHeight="1" x14ac:dyDescent="0.15">
      <c r="B9" s="9" t="s">
        <v>4</v>
      </c>
      <c r="C9" s="7" t="s">
        <v>10</v>
      </c>
      <c r="D9" s="8">
        <v>20</v>
      </c>
      <c r="E9" s="8">
        <v>25</v>
      </c>
      <c r="F9" s="10">
        <f>ExpendituresTable[[#This Row],[Projected]]-ExpendituresTable[[#This Row],[Actual]]</f>
        <v>-5</v>
      </c>
    </row>
    <row r="10" spans="2:6" ht="30" customHeight="1" x14ac:dyDescent="0.15">
      <c r="B10" s="9" t="s">
        <v>4</v>
      </c>
      <c r="C10" s="7" t="s">
        <v>11</v>
      </c>
      <c r="D10" s="8">
        <v>55</v>
      </c>
      <c r="E10" s="8">
        <v>45</v>
      </c>
      <c r="F10" s="10">
        <f>ExpendituresTable[[#This Row],[Projected]]-ExpendituresTable[[#This Row],[Actual]]</f>
        <v>10</v>
      </c>
    </row>
    <row r="11" spans="2:6" ht="30" customHeight="1" x14ac:dyDescent="0.15">
      <c r="B11" s="9" t="s">
        <v>4</v>
      </c>
      <c r="C11" s="7" t="s">
        <v>12</v>
      </c>
      <c r="D11" s="8">
        <v>95</v>
      </c>
      <c r="E11" s="8">
        <v>95</v>
      </c>
      <c r="F11" s="10">
        <f>ExpendituresTable[[#This Row],[Projected]]-ExpendituresTable[[#This Row],[Actual]]</f>
        <v>0</v>
      </c>
    </row>
    <row r="12" spans="2:6" ht="30" customHeight="1" x14ac:dyDescent="0.15">
      <c r="B12" s="9" t="s">
        <v>4</v>
      </c>
      <c r="C12" s="7" t="s">
        <v>13</v>
      </c>
      <c r="D12" s="8">
        <v>25</v>
      </c>
      <c r="E12" s="8">
        <v>25</v>
      </c>
      <c r="F12" s="10">
        <f>ExpendituresTable[[#This Row],[Projected]]-ExpendituresTable[[#This Row],[Actual]]</f>
        <v>0</v>
      </c>
    </row>
    <row r="13" spans="2:6" ht="30" customHeight="1" x14ac:dyDescent="0.15">
      <c r="B13" s="9" t="s">
        <v>4</v>
      </c>
      <c r="C13" s="7" t="s">
        <v>14</v>
      </c>
      <c r="D13" s="8">
        <v>50</v>
      </c>
      <c r="E13" s="8">
        <v>0</v>
      </c>
      <c r="F13" s="10">
        <f>ExpendituresTable[[#This Row],[Projected]]-ExpendituresTable[[#This Row],[Actual]]</f>
        <v>50</v>
      </c>
    </row>
    <row r="14" spans="2:6" ht="30" customHeight="1" x14ac:dyDescent="0.15">
      <c r="B14" s="9" t="s">
        <v>4</v>
      </c>
      <c r="C14" s="7" t="s">
        <v>15</v>
      </c>
      <c r="D14" s="8">
        <v>0</v>
      </c>
      <c r="E14" s="8">
        <v>0</v>
      </c>
      <c r="F14" s="10">
        <f>ExpendituresTable[[#This Row],[Projected]]-ExpendituresTable[[#This Row],[Actual]]</f>
        <v>0</v>
      </c>
    </row>
    <row r="15" spans="2:6" ht="30" customHeight="1" x14ac:dyDescent="0.15">
      <c r="B15" s="9" t="s">
        <v>4</v>
      </c>
      <c r="C15" s="7" t="s">
        <v>16</v>
      </c>
      <c r="D15" s="8">
        <v>0</v>
      </c>
      <c r="E15" s="8">
        <v>0</v>
      </c>
      <c r="F15" s="10">
        <f>ExpendituresTable[[#This Row],[Projected]]-ExpendituresTable[[#This Row],[Actual]]</f>
        <v>0</v>
      </c>
    </row>
    <row r="16" spans="2:6" ht="30" customHeight="1" x14ac:dyDescent="0.15">
      <c r="B16" s="9" t="s">
        <v>17</v>
      </c>
      <c r="C16" s="7" t="s">
        <v>18</v>
      </c>
      <c r="D16" s="8">
        <v>300</v>
      </c>
      <c r="E16" s="8">
        <v>300</v>
      </c>
      <c r="F16" s="10">
        <f>ExpendituresTable[[#This Row],[Projected]]-ExpendituresTable[[#This Row],[Actual]]</f>
        <v>0</v>
      </c>
    </row>
    <row r="17" spans="2:6" ht="30" customHeight="1" x14ac:dyDescent="0.15">
      <c r="B17" s="9" t="s">
        <v>17</v>
      </c>
      <c r="C17" s="7" t="s">
        <v>19</v>
      </c>
      <c r="D17" s="8">
        <v>500</v>
      </c>
      <c r="E17" s="8">
        <v>500</v>
      </c>
      <c r="F17" s="10">
        <f>ExpendituresTable[[#This Row],[Projected]]-ExpendituresTable[[#This Row],[Actual]]</f>
        <v>0</v>
      </c>
    </row>
    <row r="18" spans="2:6" ht="30" customHeight="1" x14ac:dyDescent="0.15">
      <c r="B18" s="9" t="s">
        <v>17</v>
      </c>
      <c r="C18" s="7" t="s">
        <v>20</v>
      </c>
      <c r="D18" s="8">
        <v>0</v>
      </c>
      <c r="E18" s="8">
        <v>0</v>
      </c>
      <c r="F18" s="10">
        <f>ExpendituresTable[[#This Row],[Projected]]-ExpendituresTable[[#This Row],[Actual]]</f>
        <v>0</v>
      </c>
    </row>
    <row r="19" spans="2:6" ht="30" customHeight="1" x14ac:dyDescent="0.15">
      <c r="B19" s="9" t="s">
        <v>17</v>
      </c>
      <c r="C19" s="7" t="s">
        <v>21</v>
      </c>
      <c r="D19" s="8">
        <v>154</v>
      </c>
      <c r="E19" s="8">
        <v>154</v>
      </c>
      <c r="F19" s="10">
        <f>ExpendituresTable[[#This Row],[Projected]]-ExpendituresTable[[#This Row],[Actual]]</f>
        <v>0</v>
      </c>
    </row>
    <row r="20" spans="2:6" ht="30" customHeight="1" x14ac:dyDescent="0.15">
      <c r="B20" s="9" t="s">
        <v>17</v>
      </c>
      <c r="C20" s="7" t="s">
        <v>22</v>
      </c>
      <c r="D20" s="8">
        <v>0</v>
      </c>
      <c r="E20" s="8">
        <v>0</v>
      </c>
      <c r="F20" s="10">
        <f>ExpendituresTable[[#This Row],[Projected]]-ExpendituresTable[[#This Row],[Actual]]</f>
        <v>0</v>
      </c>
    </row>
    <row r="21" spans="2:6" ht="30" customHeight="1" x14ac:dyDescent="0.15">
      <c r="B21" s="9" t="s">
        <v>17</v>
      </c>
      <c r="C21" s="7" t="s">
        <v>23</v>
      </c>
      <c r="D21" s="8">
        <v>220</v>
      </c>
      <c r="E21" s="8">
        <v>350</v>
      </c>
      <c r="F21" s="10">
        <f>ExpendituresTable[[#This Row],[Projected]]-ExpendituresTable[[#This Row],[Actual]]</f>
        <v>-130</v>
      </c>
    </row>
    <row r="22" spans="2:6" ht="30" customHeight="1" x14ac:dyDescent="0.15">
      <c r="B22" s="9" t="s">
        <v>17</v>
      </c>
      <c r="C22" s="7" t="s">
        <v>24</v>
      </c>
      <c r="D22" s="8">
        <v>50</v>
      </c>
      <c r="E22" s="8">
        <v>0</v>
      </c>
      <c r="F22" s="10">
        <f>ExpendituresTable[[#This Row],[Projected]]-ExpendituresTable[[#This Row],[Actual]]</f>
        <v>50</v>
      </c>
    </row>
    <row r="23" spans="2:6" ht="30" customHeight="1" x14ac:dyDescent="0.15">
      <c r="B23" s="9" t="s">
        <v>17</v>
      </c>
      <c r="C23" s="7" t="s">
        <v>16</v>
      </c>
      <c r="D23" s="8">
        <v>0</v>
      </c>
      <c r="E23" s="8">
        <v>0</v>
      </c>
      <c r="F23" s="10">
        <f>ExpendituresTable[[#This Row],[Projected]]-ExpendituresTable[[#This Row],[Actual]]</f>
        <v>0</v>
      </c>
    </row>
    <row r="24" spans="2:6" ht="30" customHeight="1" x14ac:dyDescent="0.15">
      <c r="B24" s="9" t="s">
        <v>21</v>
      </c>
      <c r="C24" s="7" t="s">
        <v>27</v>
      </c>
      <c r="D24" s="8">
        <v>150</v>
      </c>
      <c r="E24" s="8">
        <v>150</v>
      </c>
      <c r="F24" s="10">
        <f>ExpendituresTable[[#This Row],[Projected]]-ExpendituresTable[[#This Row],[Actual]]</f>
        <v>0</v>
      </c>
    </row>
    <row r="25" spans="2:6" ht="30" customHeight="1" x14ac:dyDescent="0.15">
      <c r="B25" s="9" t="s">
        <v>21</v>
      </c>
      <c r="C25" s="7" t="s">
        <v>29</v>
      </c>
      <c r="D25" s="8">
        <v>45</v>
      </c>
      <c r="E25" s="8">
        <v>45</v>
      </c>
      <c r="F25" s="10">
        <f>ExpendituresTable[[#This Row],[Projected]]-ExpendituresTable[[#This Row],[Actual]]</f>
        <v>0</v>
      </c>
    </row>
    <row r="26" spans="2:6" ht="30" customHeight="1" x14ac:dyDescent="0.15">
      <c r="B26" s="9" t="s">
        <v>21</v>
      </c>
      <c r="C26" s="7" t="s">
        <v>31</v>
      </c>
      <c r="D26" s="8">
        <v>35</v>
      </c>
      <c r="E26" s="8">
        <v>65</v>
      </c>
      <c r="F26" s="10">
        <f>ExpendituresTable[[#This Row],[Projected]]-ExpendituresTable[[#This Row],[Actual]]</f>
        <v>-30</v>
      </c>
    </row>
    <row r="27" spans="2:6" ht="30" customHeight="1" x14ac:dyDescent="0.15">
      <c r="B27" s="9" t="s">
        <v>21</v>
      </c>
      <c r="C27" s="7" t="s">
        <v>16</v>
      </c>
      <c r="D27" s="8">
        <v>14</v>
      </c>
      <c r="E27" s="8">
        <v>75</v>
      </c>
      <c r="F27" s="10">
        <f>ExpendituresTable[[#This Row],[Projected]]-ExpendituresTable[[#This Row],[Actual]]</f>
        <v>-61</v>
      </c>
    </row>
    <row r="28" spans="2:6" ht="30" customHeight="1" x14ac:dyDescent="0.15">
      <c r="B28" s="9" t="s">
        <v>33</v>
      </c>
      <c r="C28" s="7" t="s">
        <v>35</v>
      </c>
      <c r="D28" s="8">
        <v>900</v>
      </c>
      <c r="E28" s="8">
        <v>1200</v>
      </c>
      <c r="F28" s="10">
        <f>ExpendituresTable[[#This Row],[Projected]]-ExpendituresTable[[#This Row],[Actual]]</f>
        <v>-300</v>
      </c>
    </row>
    <row r="29" spans="2:6" ht="30" customHeight="1" x14ac:dyDescent="0.15">
      <c r="B29" s="9" t="s">
        <v>33</v>
      </c>
      <c r="C29" s="7" t="s">
        <v>37</v>
      </c>
      <c r="D29" s="8">
        <v>250</v>
      </c>
      <c r="E29" s="8">
        <v>350</v>
      </c>
      <c r="F29" s="10">
        <f>ExpendituresTable[[#This Row],[Projected]]-ExpendituresTable[[#This Row],[Actual]]</f>
        <v>-100</v>
      </c>
    </row>
    <row r="30" spans="2:6" ht="30" customHeight="1" x14ac:dyDescent="0.15">
      <c r="B30" s="9" t="s">
        <v>33</v>
      </c>
      <c r="C30" s="7" t="s">
        <v>16</v>
      </c>
      <c r="D30" s="8">
        <v>96</v>
      </c>
      <c r="E30" s="8">
        <v>23</v>
      </c>
      <c r="F30" s="10">
        <f>ExpendituresTable[[#This Row],[Projected]]-ExpendituresTable[[#This Row],[Actual]]</f>
        <v>73</v>
      </c>
    </row>
    <row r="31" spans="2:6" ht="30" customHeight="1" x14ac:dyDescent="0.15">
      <c r="B31" s="9" t="s">
        <v>40</v>
      </c>
      <c r="C31" s="7" t="s">
        <v>41</v>
      </c>
      <c r="D31" s="8">
        <v>90</v>
      </c>
      <c r="E31" s="8">
        <v>90</v>
      </c>
      <c r="F31" s="10">
        <f>ExpendituresTable[[#This Row],[Projected]]-ExpendituresTable[[#This Row],[Actual]]</f>
        <v>0</v>
      </c>
    </row>
    <row r="32" spans="2:6" ht="30" customHeight="1" x14ac:dyDescent="0.15">
      <c r="B32" s="9" t="s">
        <v>40</v>
      </c>
      <c r="C32" s="7" t="s">
        <v>42</v>
      </c>
      <c r="D32" s="8">
        <v>33</v>
      </c>
      <c r="E32" s="8">
        <v>30</v>
      </c>
      <c r="F32" s="10">
        <f>ExpendituresTable[[#This Row],[Projected]]-ExpendituresTable[[#This Row],[Actual]]</f>
        <v>3</v>
      </c>
    </row>
    <row r="33" spans="2:6" ht="30" customHeight="1" x14ac:dyDescent="0.15">
      <c r="B33" s="9" t="s">
        <v>40</v>
      </c>
      <c r="C33" s="7" t="s">
        <v>43</v>
      </c>
      <c r="D33" s="8">
        <v>1200</v>
      </c>
      <c r="E33" s="8">
        <v>1200</v>
      </c>
      <c r="F33" s="10">
        <f>ExpendituresTable[[#This Row],[Projected]]-ExpendituresTable[[#This Row],[Actual]]</f>
        <v>0</v>
      </c>
    </row>
    <row r="34" spans="2:6" ht="30" customHeight="1" x14ac:dyDescent="0.15">
      <c r="B34" s="9" t="s">
        <v>40</v>
      </c>
      <c r="C34" s="7" t="s">
        <v>45</v>
      </c>
      <c r="D34" s="8">
        <v>76</v>
      </c>
      <c r="E34" s="8">
        <v>2</v>
      </c>
      <c r="F34" s="10">
        <f>ExpendituresTable[[#This Row],[Projected]]-ExpendituresTable[[#This Row],[Actual]]</f>
        <v>74</v>
      </c>
    </row>
    <row r="35" spans="2:6" ht="30" customHeight="1" x14ac:dyDescent="0.15">
      <c r="B35" s="9" t="s">
        <v>40</v>
      </c>
      <c r="C35" s="7" t="s">
        <v>47</v>
      </c>
      <c r="D35" s="8">
        <v>60</v>
      </c>
      <c r="E35" s="8">
        <v>90</v>
      </c>
      <c r="F35" s="10">
        <f>ExpendituresTable[[#This Row],[Projected]]-ExpendituresTable[[#This Row],[Actual]]</f>
        <v>-30</v>
      </c>
    </row>
    <row r="36" spans="2:6" ht="30" customHeight="1" x14ac:dyDescent="0.15">
      <c r="B36" s="9" t="s">
        <v>40</v>
      </c>
      <c r="C36" s="7" t="s">
        <v>49</v>
      </c>
      <c r="D36" s="8">
        <v>320</v>
      </c>
      <c r="E36" s="8">
        <v>4000</v>
      </c>
      <c r="F36" s="10">
        <f>ExpendituresTable[[#This Row],[Projected]]-ExpendituresTable[[#This Row],[Actual]]</f>
        <v>-3680</v>
      </c>
    </row>
    <row r="37" spans="2:6" ht="30" customHeight="1" x14ac:dyDescent="0.15">
      <c r="B37" s="9" t="s">
        <v>40</v>
      </c>
      <c r="C37" s="7" t="s">
        <v>51</v>
      </c>
      <c r="D37" s="8">
        <v>750</v>
      </c>
      <c r="E37" s="8">
        <v>750</v>
      </c>
      <c r="F37" s="10">
        <f>ExpendituresTable[[#This Row],[Projected]]-ExpendituresTable[[#This Row],[Actual]]</f>
        <v>0</v>
      </c>
    </row>
    <row r="38" spans="2:6" ht="30" customHeight="1" x14ac:dyDescent="0.15">
      <c r="B38" s="9" t="s">
        <v>40</v>
      </c>
      <c r="C38" s="7" t="s">
        <v>52</v>
      </c>
      <c r="D38" s="8">
        <v>80</v>
      </c>
      <c r="E38" s="8">
        <v>21</v>
      </c>
      <c r="F38" s="10">
        <f>ExpendituresTable[[#This Row],[Projected]]-ExpendituresTable[[#This Row],[Actual]]</f>
        <v>59</v>
      </c>
    </row>
    <row r="39" spans="2:6" ht="30" customHeight="1" x14ac:dyDescent="0.15">
      <c r="B39" s="9" t="s">
        <v>40</v>
      </c>
      <c r="C39" s="7" t="s">
        <v>16</v>
      </c>
      <c r="D39" s="8">
        <v>65</v>
      </c>
      <c r="E39" s="8">
        <v>20</v>
      </c>
      <c r="F39" s="10">
        <f>ExpendituresTable[[#This Row],[Projected]]-ExpendituresTable[[#This Row],[Actual]]</f>
        <v>45</v>
      </c>
    </row>
    <row r="40" spans="2:6" ht="30" customHeight="1" x14ac:dyDescent="0.15">
      <c r="B40" s="9" t="s">
        <v>54</v>
      </c>
      <c r="C40" s="7" t="s">
        <v>33</v>
      </c>
      <c r="D40" s="8">
        <v>150</v>
      </c>
      <c r="E40" s="8">
        <v>125</v>
      </c>
      <c r="F40" s="10">
        <f>ExpendituresTable[[#This Row],[Projected]]-ExpendituresTable[[#This Row],[Actual]]</f>
        <v>25</v>
      </c>
    </row>
    <row r="41" spans="2:6" ht="30" customHeight="1" x14ac:dyDescent="0.15">
      <c r="B41" s="9" t="s">
        <v>54</v>
      </c>
      <c r="C41" s="7" t="s">
        <v>41</v>
      </c>
      <c r="D41" s="8">
        <v>0</v>
      </c>
      <c r="E41" s="8">
        <v>0</v>
      </c>
      <c r="F41" s="10">
        <f>ExpendituresTable[[#This Row],[Projected]]-ExpendituresTable[[#This Row],[Actual]]</f>
        <v>0</v>
      </c>
    </row>
    <row r="42" spans="2:6" ht="30" customHeight="1" x14ac:dyDescent="0.15">
      <c r="B42" s="9" t="s">
        <v>54</v>
      </c>
      <c r="C42" s="7" t="s">
        <v>57</v>
      </c>
      <c r="D42" s="8">
        <v>0</v>
      </c>
      <c r="E42" s="8">
        <v>0</v>
      </c>
      <c r="F42" s="10">
        <f>ExpendituresTable[[#This Row],[Projected]]-ExpendituresTable[[#This Row],[Actual]]</f>
        <v>0</v>
      </c>
    </row>
    <row r="43" spans="2:6" ht="30" customHeight="1" x14ac:dyDescent="0.15">
      <c r="B43" s="9" t="s">
        <v>54</v>
      </c>
      <c r="C43" s="7" t="s">
        <v>58</v>
      </c>
      <c r="D43" s="8">
        <v>0</v>
      </c>
      <c r="E43" s="8">
        <v>0</v>
      </c>
      <c r="F43" s="10">
        <f>ExpendituresTable[[#This Row],[Projected]]-ExpendituresTable[[#This Row],[Actual]]</f>
        <v>0</v>
      </c>
    </row>
    <row r="44" spans="2:6" ht="30" customHeight="1" x14ac:dyDescent="0.15">
      <c r="B44" s="9" t="s">
        <v>54</v>
      </c>
      <c r="C44" s="7" t="s">
        <v>16</v>
      </c>
      <c r="D44" s="8">
        <v>0</v>
      </c>
      <c r="E44" s="8">
        <v>0</v>
      </c>
      <c r="F44" s="10">
        <f>ExpendituresTable[[#This Row],[Projected]]-ExpendituresTable[[#This Row],[Actual]]</f>
        <v>0</v>
      </c>
    </row>
    <row r="45" spans="2:6" ht="30" customHeight="1" x14ac:dyDescent="0.15">
      <c r="B45" s="9" t="s">
        <v>90</v>
      </c>
      <c r="C45" s="7" t="s">
        <v>41</v>
      </c>
      <c r="D45" s="8">
        <v>28</v>
      </c>
      <c r="E45" s="8">
        <v>10</v>
      </c>
      <c r="F45" s="10">
        <f>ExpendituresTable[[#This Row],[Projected]]-ExpendituresTable[[#This Row],[Actual]]</f>
        <v>18</v>
      </c>
    </row>
    <row r="46" spans="2:6" ht="30" customHeight="1" x14ac:dyDescent="0.15">
      <c r="B46" s="9" t="s">
        <v>90</v>
      </c>
      <c r="C46" s="7" t="s">
        <v>62</v>
      </c>
      <c r="D46" s="8">
        <v>25</v>
      </c>
      <c r="E46" s="8">
        <v>81</v>
      </c>
      <c r="F46" s="10">
        <f>ExpendituresTable[[#This Row],[Projected]]-ExpendituresTable[[#This Row],[Actual]]</f>
        <v>-56</v>
      </c>
    </row>
    <row r="47" spans="2:6" ht="30" customHeight="1" x14ac:dyDescent="0.15">
      <c r="B47" s="9" t="s">
        <v>90</v>
      </c>
      <c r="C47" s="7" t="s">
        <v>42</v>
      </c>
      <c r="D47" s="8">
        <v>59</v>
      </c>
      <c r="E47" s="8">
        <v>72</v>
      </c>
      <c r="F47" s="10">
        <f>ExpendituresTable[[#This Row],[Projected]]-ExpendituresTable[[#This Row],[Actual]]</f>
        <v>-13</v>
      </c>
    </row>
    <row r="48" spans="2:6" ht="30" customHeight="1" x14ac:dyDescent="0.15">
      <c r="B48" s="9" t="s">
        <v>90</v>
      </c>
      <c r="C48" s="7" t="s">
        <v>64</v>
      </c>
      <c r="D48" s="8">
        <v>89</v>
      </c>
      <c r="E48" s="8">
        <v>90</v>
      </c>
      <c r="F48" s="10">
        <f>ExpendituresTable[[#This Row],[Projected]]-ExpendituresTable[[#This Row],[Actual]]</f>
        <v>-1</v>
      </c>
    </row>
    <row r="49" spans="2:6" ht="30" customHeight="1" x14ac:dyDescent="0.15">
      <c r="B49" s="9" t="s">
        <v>90</v>
      </c>
      <c r="C49" s="7" t="s">
        <v>66</v>
      </c>
      <c r="D49" s="8">
        <v>78</v>
      </c>
      <c r="E49" s="8">
        <v>48</v>
      </c>
      <c r="F49" s="10">
        <f>ExpendituresTable[[#This Row],[Projected]]-ExpendituresTable[[#This Row],[Actual]]</f>
        <v>30</v>
      </c>
    </row>
    <row r="50" spans="2:6" ht="30" customHeight="1" x14ac:dyDescent="0.15">
      <c r="B50" s="9" t="s">
        <v>90</v>
      </c>
      <c r="C50" s="7" t="s">
        <v>47</v>
      </c>
      <c r="D50" s="8">
        <v>50</v>
      </c>
      <c r="E50" s="8">
        <v>50</v>
      </c>
      <c r="F50" s="10">
        <f>ExpendituresTable[[#This Row],[Projected]]-ExpendituresTable[[#This Row],[Actual]]</f>
        <v>0</v>
      </c>
    </row>
    <row r="51" spans="2:6" ht="30" customHeight="1" x14ac:dyDescent="0.15">
      <c r="B51" s="9" t="s">
        <v>90</v>
      </c>
      <c r="C51" s="7" t="s">
        <v>16</v>
      </c>
      <c r="D51" s="8">
        <v>80</v>
      </c>
      <c r="E51" s="8">
        <v>66</v>
      </c>
      <c r="F51" s="10">
        <f>ExpendituresTable[[#This Row],[Projected]]-ExpendituresTable[[#This Row],[Actual]]</f>
        <v>14</v>
      </c>
    </row>
    <row r="52" spans="2:6" ht="30" customHeight="1" x14ac:dyDescent="0.15">
      <c r="B52" s="9" t="s">
        <v>25</v>
      </c>
      <c r="C52" s="7" t="s">
        <v>91</v>
      </c>
      <c r="D52" s="8">
        <v>35</v>
      </c>
      <c r="E52" s="8">
        <v>35</v>
      </c>
      <c r="F52" s="10">
        <f>ExpendituresTable[[#This Row],[Projected]]-ExpendituresTable[[#This Row],[Actual]]</f>
        <v>0</v>
      </c>
    </row>
    <row r="53" spans="2:6" ht="30" customHeight="1" x14ac:dyDescent="0.15">
      <c r="B53" s="9" t="s">
        <v>25</v>
      </c>
      <c r="C53" s="7" t="s">
        <v>92</v>
      </c>
      <c r="D53" s="8">
        <v>25</v>
      </c>
      <c r="E53" s="8">
        <v>0</v>
      </c>
      <c r="F53" s="10">
        <f>ExpendituresTable[[#This Row],[Projected]]-ExpendituresTable[[#This Row],[Actual]]</f>
        <v>25</v>
      </c>
    </row>
    <row r="54" spans="2:6" ht="30" customHeight="1" x14ac:dyDescent="0.15">
      <c r="B54" s="9" t="s">
        <v>25</v>
      </c>
      <c r="C54" s="7" t="s">
        <v>26</v>
      </c>
      <c r="D54" s="8">
        <v>71</v>
      </c>
      <c r="E54" s="8">
        <v>43</v>
      </c>
      <c r="F54" s="10">
        <f>ExpendituresTable[[#This Row],[Projected]]-ExpendituresTable[[#This Row],[Actual]]</f>
        <v>28</v>
      </c>
    </row>
    <row r="55" spans="2:6" ht="30" customHeight="1" x14ac:dyDescent="0.15">
      <c r="B55" s="9" t="s">
        <v>25</v>
      </c>
      <c r="C55" s="7" t="s">
        <v>28</v>
      </c>
      <c r="D55" s="8">
        <v>250</v>
      </c>
      <c r="E55" s="8">
        <v>0</v>
      </c>
      <c r="F55" s="10">
        <f>ExpendituresTable[[#This Row],[Projected]]-ExpendituresTable[[#This Row],[Actual]]</f>
        <v>250</v>
      </c>
    </row>
    <row r="56" spans="2:6" ht="30" customHeight="1" x14ac:dyDescent="0.15">
      <c r="B56" s="9" t="s">
        <v>25</v>
      </c>
      <c r="C56" s="7" t="s">
        <v>30</v>
      </c>
      <c r="D56" s="8">
        <v>0</v>
      </c>
      <c r="E56" s="8">
        <v>0</v>
      </c>
      <c r="F56" s="10">
        <f>ExpendituresTable[[#This Row],[Projected]]-ExpendituresTable[[#This Row],[Actual]]</f>
        <v>0</v>
      </c>
    </row>
    <row r="57" spans="2:6" ht="30" customHeight="1" x14ac:dyDescent="0.15">
      <c r="B57" s="9" t="s">
        <v>25</v>
      </c>
      <c r="C57" s="7" t="s">
        <v>32</v>
      </c>
      <c r="D57" s="8">
        <v>0</v>
      </c>
      <c r="E57" s="8">
        <v>0</v>
      </c>
      <c r="F57" s="10">
        <f>ExpendituresTable[[#This Row],[Projected]]-ExpendituresTable[[#This Row],[Actual]]</f>
        <v>0</v>
      </c>
    </row>
    <row r="58" spans="2:6" ht="30" customHeight="1" x14ac:dyDescent="0.15">
      <c r="B58" s="9" t="s">
        <v>25</v>
      </c>
      <c r="C58" s="7" t="s">
        <v>16</v>
      </c>
      <c r="D58" s="8">
        <v>0</v>
      </c>
      <c r="E58" s="8">
        <v>0</v>
      </c>
      <c r="F58" s="10">
        <f>ExpendituresTable[[#This Row],[Projected]]-ExpendituresTable[[#This Row],[Actual]]</f>
        <v>0</v>
      </c>
    </row>
    <row r="59" spans="2:6" ht="30" customHeight="1" x14ac:dyDescent="0.15">
      <c r="B59" s="9" t="s">
        <v>34</v>
      </c>
      <c r="C59" s="7" t="s">
        <v>36</v>
      </c>
      <c r="D59" s="8">
        <v>65</v>
      </c>
      <c r="E59" s="8">
        <v>6</v>
      </c>
      <c r="F59" s="10">
        <f>ExpendituresTable[[#This Row],[Projected]]-ExpendituresTable[[#This Row],[Actual]]</f>
        <v>59</v>
      </c>
    </row>
    <row r="60" spans="2:6" ht="30" customHeight="1" x14ac:dyDescent="0.15">
      <c r="B60" s="9" t="s">
        <v>34</v>
      </c>
      <c r="C60" s="7" t="s">
        <v>38</v>
      </c>
      <c r="D60" s="8">
        <v>100</v>
      </c>
      <c r="E60" s="8">
        <v>36</v>
      </c>
      <c r="F60" s="10">
        <f>ExpendituresTable[[#This Row],[Projected]]-ExpendituresTable[[#This Row],[Actual]]</f>
        <v>64</v>
      </c>
    </row>
    <row r="61" spans="2:6" ht="30" customHeight="1" x14ac:dyDescent="0.15">
      <c r="B61" s="9" t="s">
        <v>34</v>
      </c>
      <c r="C61" s="7" t="s">
        <v>39</v>
      </c>
      <c r="D61" s="8">
        <v>29</v>
      </c>
      <c r="E61" s="8">
        <v>69</v>
      </c>
      <c r="F61" s="10">
        <f>ExpendituresTable[[#This Row],[Projected]]-ExpendituresTable[[#This Row],[Actual]]</f>
        <v>-40</v>
      </c>
    </row>
    <row r="62" spans="2:6" ht="30" customHeight="1" x14ac:dyDescent="0.15">
      <c r="B62" s="9" t="s">
        <v>34</v>
      </c>
      <c r="C62" s="7" t="s">
        <v>39</v>
      </c>
      <c r="D62" s="8">
        <v>64</v>
      </c>
      <c r="E62" s="8">
        <v>3</v>
      </c>
      <c r="F62" s="10">
        <f>ExpendituresTable[[#This Row],[Projected]]-ExpendituresTable[[#This Row],[Actual]]</f>
        <v>61</v>
      </c>
    </row>
    <row r="63" spans="2:6" ht="30" customHeight="1" x14ac:dyDescent="0.15">
      <c r="B63" s="9" t="s">
        <v>34</v>
      </c>
      <c r="C63" s="7" t="s">
        <v>39</v>
      </c>
      <c r="D63" s="8">
        <v>34</v>
      </c>
      <c r="E63" s="8">
        <v>35</v>
      </c>
      <c r="F63" s="10">
        <f>ExpendituresTable[[#This Row],[Projected]]-ExpendituresTable[[#This Row],[Actual]]</f>
        <v>-1</v>
      </c>
    </row>
    <row r="64" spans="2:6" ht="30" customHeight="1" x14ac:dyDescent="0.15">
      <c r="B64" s="9" t="s">
        <v>34</v>
      </c>
      <c r="C64" s="7" t="s">
        <v>16</v>
      </c>
      <c r="D64" s="8">
        <v>38</v>
      </c>
      <c r="E64" s="8">
        <v>52</v>
      </c>
      <c r="F64" s="10">
        <f>ExpendituresTable[[#This Row],[Projected]]-ExpendituresTable[[#This Row],[Actual]]</f>
        <v>-14</v>
      </c>
    </row>
    <row r="65" spans="2:6" ht="30" customHeight="1" x14ac:dyDescent="0.15">
      <c r="B65" s="9" t="s">
        <v>44</v>
      </c>
      <c r="C65" s="7" t="s">
        <v>46</v>
      </c>
      <c r="D65" s="8">
        <v>84</v>
      </c>
      <c r="E65" s="8">
        <v>36</v>
      </c>
      <c r="F65" s="10">
        <f>ExpendituresTable[[#This Row],[Projected]]-ExpendituresTable[[#This Row],[Actual]]</f>
        <v>48</v>
      </c>
    </row>
    <row r="66" spans="2:6" ht="30" customHeight="1" x14ac:dyDescent="0.15">
      <c r="B66" s="9" t="s">
        <v>44</v>
      </c>
      <c r="C66" s="7" t="s">
        <v>48</v>
      </c>
      <c r="D66" s="8">
        <v>2</v>
      </c>
      <c r="E66" s="8">
        <v>83</v>
      </c>
      <c r="F66" s="10">
        <f>ExpendituresTable[[#This Row],[Projected]]-ExpendituresTable[[#This Row],[Actual]]</f>
        <v>-81</v>
      </c>
    </row>
    <row r="67" spans="2:6" ht="30" customHeight="1" x14ac:dyDescent="0.15">
      <c r="B67" s="9" t="s">
        <v>44</v>
      </c>
      <c r="C67" s="7" t="s">
        <v>50</v>
      </c>
      <c r="D67" s="8">
        <v>40</v>
      </c>
      <c r="E67" s="8">
        <v>20</v>
      </c>
      <c r="F67" s="10">
        <f>ExpendituresTable[[#This Row],[Projected]]-ExpendituresTable[[#This Row],[Actual]]</f>
        <v>20</v>
      </c>
    </row>
    <row r="68" spans="2:6" ht="30" customHeight="1" x14ac:dyDescent="0.15">
      <c r="B68" s="9" t="s">
        <v>44</v>
      </c>
      <c r="C68" s="7" t="s">
        <v>16</v>
      </c>
      <c r="D68" s="8">
        <v>35</v>
      </c>
      <c r="E68" s="8">
        <v>72</v>
      </c>
      <c r="F68" s="10">
        <f>ExpendituresTable[[#This Row],[Projected]]-ExpendituresTable[[#This Row],[Actual]]</f>
        <v>-37</v>
      </c>
    </row>
    <row r="69" spans="2:6" ht="30" customHeight="1" x14ac:dyDescent="0.15">
      <c r="B69" s="9" t="s">
        <v>88</v>
      </c>
      <c r="C69" s="7" t="s">
        <v>53</v>
      </c>
      <c r="D69" s="8">
        <v>34</v>
      </c>
      <c r="E69" s="8">
        <v>20</v>
      </c>
      <c r="F69" s="10">
        <f>ExpendituresTable[[#This Row],[Projected]]-ExpendituresTable[[#This Row],[Actual]]</f>
        <v>14</v>
      </c>
    </row>
    <row r="70" spans="2:6" ht="30" customHeight="1" x14ac:dyDescent="0.15">
      <c r="B70" s="9" t="s">
        <v>88</v>
      </c>
      <c r="C70" s="7" t="s">
        <v>55</v>
      </c>
      <c r="D70" s="8">
        <v>68</v>
      </c>
      <c r="E70" s="8">
        <v>98</v>
      </c>
      <c r="F70" s="10">
        <f>ExpendituresTable[[#This Row],[Projected]]-ExpendituresTable[[#This Row],[Actual]]</f>
        <v>-30</v>
      </c>
    </row>
    <row r="71" spans="2:6" ht="30" customHeight="1" x14ac:dyDescent="0.15">
      <c r="B71" s="9" t="s">
        <v>88</v>
      </c>
      <c r="C71" s="7" t="s">
        <v>56</v>
      </c>
      <c r="D71" s="8">
        <v>89</v>
      </c>
      <c r="E71" s="8">
        <v>68</v>
      </c>
      <c r="F71" s="10">
        <f>ExpendituresTable[[#This Row],[Projected]]-ExpendituresTable[[#This Row],[Actual]]</f>
        <v>21</v>
      </c>
    </row>
    <row r="72" spans="2:6" ht="30" customHeight="1" x14ac:dyDescent="0.15">
      <c r="B72" s="9" t="s">
        <v>88</v>
      </c>
      <c r="C72" s="7" t="s">
        <v>16</v>
      </c>
      <c r="D72" s="8">
        <v>82</v>
      </c>
      <c r="E72" s="8">
        <v>26</v>
      </c>
      <c r="F72" s="10">
        <f>ExpendituresTable[[#This Row],[Projected]]-ExpendituresTable[[#This Row],[Actual]]</f>
        <v>56</v>
      </c>
    </row>
    <row r="73" spans="2:6" ht="30" customHeight="1" x14ac:dyDescent="0.15">
      <c r="B73" s="9" t="s">
        <v>87</v>
      </c>
      <c r="C73" s="7" t="s">
        <v>59</v>
      </c>
      <c r="D73" s="8">
        <v>41</v>
      </c>
      <c r="E73" s="8">
        <v>85</v>
      </c>
      <c r="F73" s="10">
        <f>ExpendituresTable[[#This Row],[Projected]]-ExpendituresTable[[#This Row],[Actual]]</f>
        <v>-44</v>
      </c>
    </row>
    <row r="74" spans="2:6" ht="30" customHeight="1" x14ac:dyDescent="0.15">
      <c r="B74" s="9" t="s">
        <v>87</v>
      </c>
      <c r="C74" s="7" t="s">
        <v>60</v>
      </c>
      <c r="D74" s="8">
        <v>0</v>
      </c>
      <c r="E74" s="8">
        <v>69</v>
      </c>
      <c r="F74" s="10">
        <f>ExpendituresTable[[#This Row],[Projected]]-ExpendituresTable[[#This Row],[Actual]]</f>
        <v>-69</v>
      </c>
    </row>
    <row r="75" spans="2:6" ht="30" customHeight="1" x14ac:dyDescent="0.15">
      <c r="B75" s="9" t="s">
        <v>87</v>
      </c>
      <c r="C75" s="7" t="s">
        <v>61</v>
      </c>
      <c r="D75" s="8">
        <v>2</v>
      </c>
      <c r="E75" s="8">
        <v>57</v>
      </c>
      <c r="F75" s="10">
        <f>ExpendituresTable[[#This Row],[Projected]]-ExpendituresTable[[#This Row],[Actual]]</f>
        <v>-55</v>
      </c>
    </row>
    <row r="76" spans="2:6" ht="30" customHeight="1" x14ac:dyDescent="0.15">
      <c r="B76" s="9" t="s">
        <v>63</v>
      </c>
      <c r="C76" s="7" t="s">
        <v>65</v>
      </c>
      <c r="D76" s="8">
        <v>0</v>
      </c>
      <c r="E76" s="8">
        <v>0</v>
      </c>
      <c r="F76" s="10">
        <f>ExpendituresTable[[#This Row],[Projected]]-ExpendituresTable[[#This Row],[Actual]]</f>
        <v>0</v>
      </c>
    </row>
    <row r="77" spans="2:6" ht="30" customHeight="1" x14ac:dyDescent="0.15">
      <c r="B77" s="9" t="s">
        <v>63</v>
      </c>
      <c r="C77" s="7" t="s">
        <v>67</v>
      </c>
      <c r="D77" s="8">
        <v>0</v>
      </c>
      <c r="E77" s="8">
        <v>0</v>
      </c>
      <c r="F77" s="10">
        <f>ExpendituresTable[[#This Row],[Projected]]-ExpendituresTable[[#This Row],[Actual]]</f>
        <v>0</v>
      </c>
    </row>
    <row r="78" spans="2:6" ht="30" customHeight="1" x14ac:dyDescent="0.15">
      <c r="B78" s="9" t="s">
        <v>63</v>
      </c>
      <c r="C78" s="7" t="s">
        <v>68</v>
      </c>
      <c r="D78" s="8">
        <v>0</v>
      </c>
      <c r="E78" s="8">
        <v>0</v>
      </c>
      <c r="F78" s="10">
        <f>ExpendituresTable[[#This Row],[Projected]]-ExpendituresTable[[#This Row],[Actual]]</f>
        <v>0</v>
      </c>
    </row>
    <row r="79" spans="2:6" ht="30" customHeight="1" x14ac:dyDescent="0.15">
      <c r="B79" s="9" t="s">
        <v>63</v>
      </c>
      <c r="C79" s="7" t="s">
        <v>16</v>
      </c>
      <c r="D79" s="8">
        <v>0</v>
      </c>
      <c r="E79" s="8">
        <v>0</v>
      </c>
      <c r="F79" s="10">
        <f>ExpendituresTable[[#This Row],[Projected]]-ExpendituresTable[[#This Row],[Actual]]</f>
        <v>0</v>
      </c>
    </row>
    <row r="80" spans="2:6" ht="30" customHeight="1" x14ac:dyDescent="0.15">
      <c r="B80" s="9" t="s">
        <v>70</v>
      </c>
      <c r="C80" s="7"/>
      <c r="D80" s="8"/>
      <c r="E80" s="8"/>
      <c r="F80" s="10">
        <f>SUBTOTAL(109,ExpendituresTable[Difference])</f>
        <v>-3731</v>
      </c>
    </row>
  </sheetData>
  <mergeCells count="3">
    <mergeCell ref="B3:F3"/>
    <mergeCell ref="B1:F1"/>
    <mergeCell ref="B2:F2"/>
  </mergeCells>
  <dataValidations count="9">
    <dataValidation allowBlank="1" showInputMessage="1" showErrorMessage="1" prompt="Enter Expense details in Expenditures table in this worksheet. Use slicer in cell B3 to fliter Expenses by Category" sqref="A1" xr:uid="{00000000-0002-0000-0300-000000000000}"/>
    <dataValidation allowBlank="1" showInputMessage="1" showErrorMessage="1" prompt="Category slicer is in cell below" sqref="B2" xr:uid="{00000000-0002-0000-0300-000001000000}"/>
    <dataValidation allowBlank="1" showInputMessage="1" showErrorMessage="1" prompt="Enter Projected amount in this column under this heading" sqref="D4" xr:uid="{00000000-0002-0000-0300-000002000000}"/>
    <dataValidation allowBlank="1" showInputMessage="1" showErrorMessage="1" prompt="Enter Actual amount in this column under this heading" sqref="E4" xr:uid="{00000000-0002-0000-0300-000003000000}"/>
    <dataValidation allowBlank="1" showInputMessage="1" showErrorMessage="1" prompt="Difference is automatically calculated in this column under this heading" sqref="F4" xr:uid="{00000000-0002-0000-0300-000004000000}"/>
    <dataValidation allowBlank="1" showInputMessage="1" showErrorMessage="1" prompt="Enter Category in this column under this heading. Use heading filter to find specific entries" sqref="B4" xr:uid="{00000000-0002-0000-0300-000005000000}"/>
    <dataValidation allowBlank="1" showInputMessage="1" showErrorMessage="1" prompt="Enter Sub Category in this column under this heading" sqref="C4" xr:uid="{00000000-0002-0000-0300-000006000000}"/>
    <dataValidation allowBlank="1" showInputMessage="1" showErrorMessage="1" prompt="Title of this workbook is from cell B1 of Summary worksheet" sqref="B1:E1" xr:uid="{00000000-0002-0000-0300-000007000000}"/>
    <dataValidation allowBlank="1" showInputMessage="1" showErrorMessage="1" prompt="Slicer to filter Expenditures Table by category is in this cell." sqref="B3:F3" xr:uid="{08CAAA3C-196D-47C1-9876-6B67D85591BE}"/>
  </dataValidations>
  <printOptions horizontalCentered="1"/>
  <pageMargins left="0.4" right="0.4" top="0.4" bottom="0.6"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D85EE-1964-4611-B4F0-9C75747AEF8D}">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A43127FB-968A-42B9-8861-CB24DBF1E0D8}">
  <ds:schemaRefs>
    <ds:schemaRef ds:uri="http://schemas.microsoft.com/sharepoint/v3/contenttype/forms"/>
  </ds:schemaRefs>
</ds:datastoreItem>
</file>

<file path=customXml/itemProps3.xml><?xml version="1.0" encoding="utf-8"?>
<ds:datastoreItem xmlns:ds="http://schemas.openxmlformats.org/officeDocument/2006/customXml" ds:itemID="{D89C9B9B-7336-42BC-9F51-C0E7BA903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TM04035484</Template>
  <Application>Microsoft Macintosh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Summary</vt:lpstr>
      <vt:lpstr>Totals</vt:lpstr>
      <vt:lpstr>Income</vt:lpstr>
      <vt:lpstr>Expenditures</vt:lpstr>
      <vt:lpstr>ActualBalance</vt:lpstr>
      <vt:lpstr>Expenditures!Print_Titles</vt:lpstr>
      <vt:lpstr>ProjectedBalance</vt:lpstr>
      <vt:lpstr>ProjectedIncome</vt:lpstr>
      <vt:lpstr>Title1</vt:lpstr>
      <vt:lpstr>Title2</vt:lpstr>
      <vt:lpstr>Title3</vt:lpstr>
      <vt:lpstr>Title4</vt:lpstr>
      <vt:lpstr>Workbook_Title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2022-11-23T06:57:32Z</dcterms:created>
  <dcterms:modified xsi:type="dcterms:W3CDTF">2024-08-13T20:16:06Z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